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nickl\Dropbox\nutrition north\tracey\"/>
    </mc:Choice>
  </mc:AlternateContent>
  <xr:revisionPtr revIDLastSave="0" documentId="13_ncr:1_{AB19F187-68C0-44C5-990C-FA470E88FE44}" xr6:coauthVersionLast="47" xr6:coauthVersionMax="47" xr10:uidLastSave="{00000000-0000-0000-0000-000000000000}"/>
  <bookViews>
    <workbookView xWindow="8235" yWindow="-21720" windowWidth="38640" windowHeight="21240" tabRatio="500" activeTab="5" xr2:uid="{00000000-000D-0000-FFFF-FFFF00000000}"/>
  </bookViews>
  <sheets>
    <sheet name="Fiscal" sheetId="5" r:id="rId1"/>
    <sheet name="Quarterly" sheetId="7" r:id="rId2"/>
    <sheet name="RNFB" sheetId="6" r:id="rId3"/>
    <sheet name="Community Profiles" sheetId="8" r:id="rId4"/>
    <sheet name="Census" sheetId="9" r:id="rId5"/>
    <sheet name="community profiles cleaned" sheetId="10" r:id="rId6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7" l="1"/>
  <c r="D23" i="7"/>
  <c r="E23" i="7"/>
  <c r="F23" i="7"/>
  <c r="G23" i="7"/>
  <c r="H23" i="7"/>
  <c r="I23" i="7"/>
  <c r="K23" i="7"/>
  <c r="L23" i="7"/>
  <c r="M23" i="7"/>
  <c r="N23" i="7"/>
  <c r="O23" i="7"/>
  <c r="P23" i="7"/>
  <c r="Q23" i="7"/>
  <c r="R23" i="7"/>
  <c r="T23" i="7"/>
  <c r="U23" i="7"/>
  <c r="V23" i="7"/>
  <c r="W23" i="7"/>
  <c r="X23" i="7"/>
  <c r="Y23" i="7"/>
  <c r="Z23" i="7"/>
  <c r="AA23" i="7"/>
  <c r="AC23" i="7"/>
  <c r="AD23" i="7"/>
  <c r="AE23" i="7"/>
  <c r="AF23" i="7"/>
  <c r="AG23" i="7"/>
  <c r="AH23" i="7"/>
  <c r="AI23" i="7"/>
  <c r="AJ23" i="7"/>
  <c r="AL23" i="7"/>
  <c r="AM23" i="7"/>
  <c r="AN23" i="7"/>
  <c r="AO23" i="7"/>
  <c r="AP23" i="7"/>
  <c r="AQ23" i="7"/>
  <c r="AR23" i="7"/>
  <c r="AS23" i="7"/>
  <c r="AU23" i="7"/>
  <c r="AV23" i="7"/>
  <c r="AW23" i="7"/>
  <c r="AX23" i="7"/>
  <c r="AY23" i="7"/>
  <c r="AZ23" i="7"/>
  <c r="BA23" i="7"/>
  <c r="BB23" i="7"/>
  <c r="BD23" i="7"/>
  <c r="BE23" i="7"/>
  <c r="BF23" i="7"/>
  <c r="BG23" i="7"/>
  <c r="BH23" i="7"/>
  <c r="BI23" i="7"/>
  <c r="BJ23" i="7"/>
  <c r="BK23" i="7"/>
  <c r="BM23" i="7"/>
  <c r="BN23" i="7"/>
  <c r="BO23" i="7"/>
  <c r="BP23" i="7"/>
  <c r="BQ23" i="7"/>
  <c r="BR23" i="7"/>
  <c r="BS23" i="7"/>
  <c r="BT23" i="7"/>
  <c r="BV23" i="7"/>
  <c r="BW23" i="7"/>
  <c r="BX23" i="7"/>
  <c r="BY23" i="7"/>
  <c r="BZ23" i="7"/>
  <c r="CA23" i="7"/>
  <c r="CB23" i="7"/>
  <c r="CC23" i="7"/>
  <c r="CE23" i="7"/>
  <c r="CF23" i="7"/>
  <c r="CG23" i="7"/>
  <c r="CH23" i="7"/>
  <c r="CI23" i="7"/>
  <c r="CJ23" i="7"/>
  <c r="CK23" i="7"/>
  <c r="CL23" i="7"/>
  <c r="B23" i="7"/>
  <c r="CH202" i="7"/>
  <c r="CG202" i="7"/>
  <c r="CH189" i="7"/>
  <c r="CG189" i="7"/>
  <c r="CH159" i="7"/>
  <c r="CG159" i="7"/>
  <c r="CH141" i="7"/>
  <c r="CG141" i="7"/>
  <c r="CH119" i="7"/>
  <c r="CG119" i="7"/>
  <c r="CH91" i="7"/>
  <c r="CG91" i="7"/>
  <c r="CH63" i="7"/>
  <c r="CG63" i="7"/>
  <c r="CH45" i="7"/>
  <c r="CG45" i="7"/>
  <c r="CH41" i="7"/>
  <c r="CG41" i="7"/>
  <c r="CH36" i="7"/>
  <c r="CG36" i="7"/>
  <c r="BV212" i="7"/>
  <c r="CE212" i="7"/>
  <c r="CJ202" i="7"/>
  <c r="CI202" i="7"/>
  <c r="CJ189" i="7"/>
  <c r="CI189" i="7"/>
  <c r="CJ159" i="7"/>
  <c r="CI159" i="7"/>
  <c r="CJ141" i="7"/>
  <c r="CI141" i="7"/>
  <c r="CJ119" i="7"/>
  <c r="CI119" i="7"/>
  <c r="CJ91" i="7"/>
  <c r="CI91" i="7"/>
  <c r="CJ63" i="7"/>
  <c r="CI63" i="7"/>
  <c r="CA57" i="7"/>
  <c r="CC57" i="7"/>
  <c r="BV57" i="7"/>
  <c r="BW57" i="7"/>
  <c r="BX57" i="7"/>
  <c r="BY57" i="7"/>
  <c r="BZ57" i="7"/>
  <c r="CB57" i="7"/>
  <c r="CE57" i="7"/>
  <c r="CF57" i="7"/>
  <c r="CG57" i="7"/>
  <c r="CH57" i="7"/>
  <c r="CJ45" i="7"/>
  <c r="CI45" i="7"/>
  <c r="CJ36" i="7"/>
  <c r="CJ57" i="7" s="1"/>
  <c r="CI36" i="7"/>
  <c r="CI57" i="7" s="1"/>
  <c r="CF212" i="7"/>
  <c r="CH212" i="7"/>
  <c r="CK212" i="7"/>
  <c r="CL212" i="7"/>
  <c r="BW212" i="7"/>
  <c r="BX212" i="7"/>
  <c r="BY212" i="7"/>
  <c r="BZ212" i="7"/>
  <c r="CA212" i="7"/>
  <c r="CB212" i="7"/>
  <c r="CC212" i="7"/>
  <c r="BD159" i="7"/>
  <c r="BE159" i="7"/>
  <c r="BF159" i="7"/>
  <c r="BG159" i="7"/>
  <c r="BH159" i="7"/>
  <c r="BI159" i="7"/>
  <c r="BJ159" i="7"/>
  <c r="BK159" i="7"/>
  <c r="I45" i="7"/>
  <c r="H45" i="7"/>
  <c r="F202" i="7"/>
  <c r="C141" i="7"/>
  <c r="D141" i="7"/>
  <c r="E141" i="7"/>
  <c r="F141" i="7"/>
  <c r="G141" i="7"/>
  <c r="H141" i="7"/>
  <c r="I141" i="7"/>
  <c r="K141" i="7"/>
  <c r="L141" i="7"/>
  <c r="M141" i="7"/>
  <c r="N141" i="7"/>
  <c r="O141" i="7"/>
  <c r="P141" i="7"/>
  <c r="Q141" i="7"/>
  <c r="R141" i="7"/>
  <c r="T141" i="7"/>
  <c r="U141" i="7"/>
  <c r="V141" i="7"/>
  <c r="W141" i="7"/>
  <c r="X141" i="7"/>
  <c r="Y141" i="7"/>
  <c r="Z141" i="7"/>
  <c r="AA141" i="7"/>
  <c r="AC141" i="7"/>
  <c r="AD141" i="7"/>
  <c r="AE141" i="7"/>
  <c r="AF141" i="7"/>
  <c r="AG141" i="7"/>
  <c r="AH141" i="7"/>
  <c r="AI141" i="7"/>
  <c r="AJ141" i="7"/>
  <c r="AL141" i="7"/>
  <c r="AM141" i="7"/>
  <c r="AN141" i="7"/>
  <c r="AO141" i="7"/>
  <c r="AP141" i="7"/>
  <c r="AQ141" i="7"/>
  <c r="AR141" i="7"/>
  <c r="AS141" i="7"/>
  <c r="AU141" i="7"/>
  <c r="AV141" i="7"/>
  <c r="AW141" i="7"/>
  <c r="AX141" i="7"/>
  <c r="AY141" i="7"/>
  <c r="AZ141" i="7"/>
  <c r="BA141" i="7"/>
  <c r="BB141" i="7"/>
  <c r="BD141" i="7"/>
  <c r="BE141" i="7"/>
  <c r="BF141" i="7"/>
  <c r="BG141" i="7"/>
  <c r="BH141" i="7"/>
  <c r="BI141" i="7"/>
  <c r="BJ141" i="7"/>
  <c r="BK141" i="7"/>
  <c r="BM141" i="7"/>
  <c r="BN141" i="7"/>
  <c r="BO141" i="7"/>
  <c r="BP141" i="7"/>
  <c r="BQ141" i="7"/>
  <c r="BR141" i="7"/>
  <c r="BS141" i="7"/>
  <c r="BT141" i="7"/>
  <c r="B141" i="7"/>
  <c r="C202" i="7"/>
  <c r="D202" i="7"/>
  <c r="E202" i="7"/>
  <c r="G202" i="7"/>
  <c r="H202" i="7"/>
  <c r="I202" i="7"/>
  <c r="K202" i="7"/>
  <c r="L202" i="7"/>
  <c r="M202" i="7"/>
  <c r="N202" i="7"/>
  <c r="O202" i="7"/>
  <c r="P202" i="7"/>
  <c r="Q202" i="7"/>
  <c r="R202" i="7"/>
  <c r="T202" i="7"/>
  <c r="U202" i="7"/>
  <c r="V202" i="7"/>
  <c r="W202" i="7"/>
  <c r="X202" i="7"/>
  <c r="Y202" i="7"/>
  <c r="Z202" i="7"/>
  <c r="AA202" i="7"/>
  <c r="AC202" i="7"/>
  <c r="AD202" i="7"/>
  <c r="AE202" i="7"/>
  <c r="AF202" i="7"/>
  <c r="AG202" i="7"/>
  <c r="AH202" i="7"/>
  <c r="AI202" i="7"/>
  <c r="AJ202" i="7"/>
  <c r="AL202" i="7"/>
  <c r="AM202" i="7"/>
  <c r="AN202" i="7"/>
  <c r="AO202" i="7"/>
  <c r="AP202" i="7"/>
  <c r="AQ202" i="7"/>
  <c r="AR202" i="7"/>
  <c r="AS202" i="7"/>
  <c r="AU202" i="7"/>
  <c r="AV202" i="7"/>
  <c r="AW202" i="7"/>
  <c r="AX202" i="7"/>
  <c r="AY202" i="7"/>
  <c r="AZ202" i="7"/>
  <c r="BA202" i="7"/>
  <c r="BB202" i="7"/>
  <c r="BD202" i="7"/>
  <c r="BE202" i="7"/>
  <c r="BF202" i="7"/>
  <c r="BG202" i="7"/>
  <c r="BH202" i="7"/>
  <c r="BI202" i="7"/>
  <c r="BJ202" i="7"/>
  <c r="BK202" i="7"/>
  <c r="BM202" i="7"/>
  <c r="BN202" i="7"/>
  <c r="BO202" i="7"/>
  <c r="BP202" i="7"/>
  <c r="BQ202" i="7"/>
  <c r="BR202" i="7"/>
  <c r="BS202" i="7"/>
  <c r="BT202" i="7"/>
  <c r="B202" i="7"/>
  <c r="C189" i="7"/>
  <c r="D189" i="7"/>
  <c r="E189" i="7"/>
  <c r="F189" i="7"/>
  <c r="G189" i="7"/>
  <c r="H189" i="7"/>
  <c r="I189" i="7"/>
  <c r="K189" i="7"/>
  <c r="L189" i="7"/>
  <c r="M189" i="7"/>
  <c r="N189" i="7"/>
  <c r="O189" i="7"/>
  <c r="P189" i="7"/>
  <c r="Q189" i="7"/>
  <c r="R189" i="7"/>
  <c r="T189" i="7"/>
  <c r="U189" i="7"/>
  <c r="V189" i="7"/>
  <c r="W189" i="7"/>
  <c r="X189" i="7"/>
  <c r="Y189" i="7"/>
  <c r="Z189" i="7"/>
  <c r="AA189" i="7"/>
  <c r="AC189" i="7"/>
  <c r="AD189" i="7"/>
  <c r="AE189" i="7"/>
  <c r="AF189" i="7"/>
  <c r="AG189" i="7"/>
  <c r="AH189" i="7"/>
  <c r="AI189" i="7"/>
  <c r="AJ189" i="7"/>
  <c r="AL189" i="7"/>
  <c r="AM189" i="7"/>
  <c r="AN189" i="7"/>
  <c r="AO189" i="7"/>
  <c r="AP189" i="7"/>
  <c r="AQ189" i="7"/>
  <c r="AR189" i="7"/>
  <c r="AS189" i="7"/>
  <c r="AU189" i="7"/>
  <c r="AV189" i="7"/>
  <c r="AW189" i="7"/>
  <c r="AX189" i="7"/>
  <c r="AY189" i="7"/>
  <c r="AZ189" i="7"/>
  <c r="BA189" i="7"/>
  <c r="BB189" i="7"/>
  <c r="BD189" i="7"/>
  <c r="BE189" i="7"/>
  <c r="BF189" i="7"/>
  <c r="BG189" i="7"/>
  <c r="BH189" i="7"/>
  <c r="BI189" i="7"/>
  <c r="BJ189" i="7"/>
  <c r="BK189" i="7"/>
  <c r="BM189" i="7"/>
  <c r="BN189" i="7"/>
  <c r="BO189" i="7"/>
  <c r="BP189" i="7"/>
  <c r="BQ189" i="7"/>
  <c r="BR189" i="7"/>
  <c r="BS189" i="7"/>
  <c r="BT189" i="7"/>
  <c r="B189" i="7"/>
  <c r="D159" i="7"/>
  <c r="E159" i="7"/>
  <c r="F159" i="7"/>
  <c r="G159" i="7"/>
  <c r="H159" i="7"/>
  <c r="I159" i="7"/>
  <c r="K159" i="7"/>
  <c r="L159" i="7"/>
  <c r="M159" i="7"/>
  <c r="N159" i="7"/>
  <c r="O159" i="7"/>
  <c r="P159" i="7"/>
  <c r="Q159" i="7"/>
  <c r="R159" i="7"/>
  <c r="T159" i="7"/>
  <c r="U159" i="7"/>
  <c r="V159" i="7"/>
  <c r="W159" i="7"/>
  <c r="X159" i="7"/>
  <c r="Y159" i="7"/>
  <c r="Z159" i="7"/>
  <c r="AA159" i="7"/>
  <c r="AC159" i="7"/>
  <c r="AD159" i="7"/>
  <c r="AE159" i="7"/>
  <c r="AF159" i="7"/>
  <c r="AG159" i="7"/>
  <c r="AH159" i="7"/>
  <c r="AI159" i="7"/>
  <c r="AJ159" i="7"/>
  <c r="AL159" i="7"/>
  <c r="AM159" i="7"/>
  <c r="AN159" i="7"/>
  <c r="AO159" i="7"/>
  <c r="AP159" i="7"/>
  <c r="AQ159" i="7"/>
  <c r="AR159" i="7"/>
  <c r="AS159" i="7"/>
  <c r="AU159" i="7"/>
  <c r="AV159" i="7"/>
  <c r="AW159" i="7"/>
  <c r="AX159" i="7"/>
  <c r="AY159" i="7"/>
  <c r="AZ159" i="7"/>
  <c r="BA159" i="7"/>
  <c r="BB159" i="7"/>
  <c r="BM159" i="7"/>
  <c r="BN159" i="7"/>
  <c r="BO159" i="7"/>
  <c r="BP159" i="7"/>
  <c r="BQ159" i="7"/>
  <c r="BR159" i="7"/>
  <c r="BS159" i="7"/>
  <c r="BT159" i="7"/>
  <c r="C159" i="7"/>
  <c r="B159" i="7"/>
  <c r="C119" i="7"/>
  <c r="D119" i="7"/>
  <c r="E119" i="7"/>
  <c r="F119" i="7"/>
  <c r="G119" i="7"/>
  <c r="H119" i="7"/>
  <c r="I119" i="7"/>
  <c r="K119" i="7"/>
  <c r="L119" i="7"/>
  <c r="M119" i="7"/>
  <c r="N119" i="7"/>
  <c r="O119" i="7"/>
  <c r="P119" i="7"/>
  <c r="Q119" i="7"/>
  <c r="R119" i="7"/>
  <c r="T119" i="7"/>
  <c r="U119" i="7"/>
  <c r="V119" i="7"/>
  <c r="W119" i="7"/>
  <c r="X119" i="7"/>
  <c r="Y119" i="7"/>
  <c r="Z119" i="7"/>
  <c r="AA119" i="7"/>
  <c r="AC119" i="7"/>
  <c r="AD119" i="7"/>
  <c r="AE119" i="7"/>
  <c r="AF119" i="7"/>
  <c r="AG119" i="7"/>
  <c r="AH119" i="7"/>
  <c r="AI119" i="7"/>
  <c r="AJ119" i="7"/>
  <c r="AL119" i="7"/>
  <c r="AM119" i="7"/>
  <c r="AN119" i="7"/>
  <c r="AO119" i="7"/>
  <c r="AP119" i="7"/>
  <c r="AQ119" i="7"/>
  <c r="AR119" i="7"/>
  <c r="AS119" i="7"/>
  <c r="AU119" i="7"/>
  <c r="AV119" i="7"/>
  <c r="AW119" i="7"/>
  <c r="AX119" i="7"/>
  <c r="AY119" i="7"/>
  <c r="AZ119" i="7"/>
  <c r="BA119" i="7"/>
  <c r="BB119" i="7"/>
  <c r="BD119" i="7"/>
  <c r="BE119" i="7"/>
  <c r="BF119" i="7"/>
  <c r="BG119" i="7"/>
  <c r="BH119" i="7"/>
  <c r="BI119" i="7"/>
  <c r="BJ119" i="7"/>
  <c r="BK119" i="7"/>
  <c r="BM119" i="7"/>
  <c r="BN119" i="7"/>
  <c r="BO119" i="7"/>
  <c r="BP119" i="7"/>
  <c r="BQ119" i="7"/>
  <c r="BR119" i="7"/>
  <c r="BS119" i="7"/>
  <c r="BT119" i="7"/>
  <c r="B119" i="7"/>
  <c r="C91" i="7"/>
  <c r="D91" i="7"/>
  <c r="E91" i="7"/>
  <c r="F91" i="7"/>
  <c r="G91" i="7"/>
  <c r="H91" i="7"/>
  <c r="I91" i="7"/>
  <c r="K91" i="7"/>
  <c r="L91" i="7"/>
  <c r="M91" i="7"/>
  <c r="N91" i="7"/>
  <c r="O91" i="7"/>
  <c r="P91" i="7"/>
  <c r="Q91" i="7"/>
  <c r="R91" i="7"/>
  <c r="T91" i="7"/>
  <c r="U91" i="7"/>
  <c r="V91" i="7"/>
  <c r="W91" i="7"/>
  <c r="X91" i="7"/>
  <c r="Y91" i="7"/>
  <c r="Z91" i="7"/>
  <c r="AA91" i="7"/>
  <c r="AC91" i="7"/>
  <c r="AD91" i="7"/>
  <c r="AE91" i="7"/>
  <c r="AF91" i="7"/>
  <c r="AG91" i="7"/>
  <c r="AH91" i="7"/>
  <c r="AI91" i="7"/>
  <c r="AJ91" i="7"/>
  <c r="AL91" i="7"/>
  <c r="AM91" i="7"/>
  <c r="AN91" i="7"/>
  <c r="AO91" i="7"/>
  <c r="AP91" i="7"/>
  <c r="AQ91" i="7"/>
  <c r="AR91" i="7"/>
  <c r="AS91" i="7"/>
  <c r="AU91" i="7"/>
  <c r="AV91" i="7"/>
  <c r="AW91" i="7"/>
  <c r="AX91" i="7"/>
  <c r="AY91" i="7"/>
  <c r="AZ91" i="7"/>
  <c r="BA91" i="7"/>
  <c r="BB91" i="7"/>
  <c r="BD91" i="7"/>
  <c r="BE91" i="7"/>
  <c r="BF91" i="7"/>
  <c r="BG91" i="7"/>
  <c r="BH91" i="7"/>
  <c r="BI91" i="7"/>
  <c r="BJ91" i="7"/>
  <c r="BK91" i="7"/>
  <c r="BM91" i="7"/>
  <c r="BN91" i="7"/>
  <c r="BO91" i="7"/>
  <c r="BP91" i="7"/>
  <c r="BQ91" i="7"/>
  <c r="BR91" i="7"/>
  <c r="BS91" i="7"/>
  <c r="BT91" i="7"/>
  <c r="B91" i="7"/>
  <c r="C63" i="7"/>
  <c r="D63" i="7"/>
  <c r="E63" i="7"/>
  <c r="F63" i="7"/>
  <c r="F212" i="7" s="1"/>
  <c r="G63" i="7"/>
  <c r="H63" i="7"/>
  <c r="I63" i="7"/>
  <c r="K63" i="7"/>
  <c r="L63" i="7"/>
  <c r="M63" i="7"/>
  <c r="N63" i="7"/>
  <c r="O63" i="7"/>
  <c r="P63" i="7"/>
  <c r="Q63" i="7"/>
  <c r="R63" i="7"/>
  <c r="T63" i="7"/>
  <c r="U63" i="7"/>
  <c r="V63" i="7"/>
  <c r="W63" i="7"/>
  <c r="X63" i="7"/>
  <c r="Y63" i="7"/>
  <c r="Z63" i="7"/>
  <c r="AA63" i="7"/>
  <c r="AC63" i="7"/>
  <c r="AD63" i="7"/>
  <c r="AE63" i="7"/>
  <c r="AF63" i="7"/>
  <c r="AG63" i="7"/>
  <c r="AH63" i="7"/>
  <c r="AI63" i="7"/>
  <c r="AJ63" i="7"/>
  <c r="AL63" i="7"/>
  <c r="AM63" i="7"/>
  <c r="AN63" i="7"/>
  <c r="AO63" i="7"/>
  <c r="AP63" i="7"/>
  <c r="AQ63" i="7"/>
  <c r="AR63" i="7"/>
  <c r="AS63" i="7"/>
  <c r="AU63" i="7"/>
  <c r="AV63" i="7"/>
  <c r="AW63" i="7"/>
  <c r="AX63" i="7"/>
  <c r="AY63" i="7"/>
  <c r="AZ63" i="7"/>
  <c r="BA63" i="7"/>
  <c r="BB63" i="7"/>
  <c r="BD63" i="7"/>
  <c r="BE63" i="7"/>
  <c r="BF63" i="7"/>
  <c r="BG63" i="7"/>
  <c r="BH63" i="7"/>
  <c r="BI63" i="7"/>
  <c r="BJ63" i="7"/>
  <c r="BK63" i="7"/>
  <c r="BM63" i="7"/>
  <c r="BN63" i="7"/>
  <c r="BO63" i="7"/>
  <c r="BP63" i="7"/>
  <c r="BQ63" i="7"/>
  <c r="BR63" i="7"/>
  <c r="BS63" i="7"/>
  <c r="BT63" i="7"/>
  <c r="B63" i="7"/>
  <c r="C45" i="7"/>
  <c r="D45" i="7"/>
  <c r="E45" i="7"/>
  <c r="F45" i="7"/>
  <c r="G45" i="7"/>
  <c r="K45" i="7"/>
  <c r="L45" i="7"/>
  <c r="M45" i="7"/>
  <c r="N45" i="7"/>
  <c r="O45" i="7"/>
  <c r="P45" i="7"/>
  <c r="Q45" i="7"/>
  <c r="R45" i="7"/>
  <c r="T45" i="7"/>
  <c r="U45" i="7"/>
  <c r="V45" i="7"/>
  <c r="W45" i="7"/>
  <c r="X45" i="7"/>
  <c r="Y45" i="7"/>
  <c r="Z45" i="7"/>
  <c r="AA45" i="7"/>
  <c r="AC45" i="7"/>
  <c r="AD45" i="7"/>
  <c r="AE45" i="7"/>
  <c r="AF45" i="7"/>
  <c r="AG45" i="7"/>
  <c r="AH45" i="7"/>
  <c r="AI45" i="7"/>
  <c r="AJ45" i="7"/>
  <c r="AL45" i="7"/>
  <c r="AM45" i="7"/>
  <c r="AN45" i="7"/>
  <c r="AO45" i="7"/>
  <c r="AP45" i="7"/>
  <c r="AQ45" i="7"/>
  <c r="AR45" i="7"/>
  <c r="AS45" i="7"/>
  <c r="AU45" i="7"/>
  <c r="AV45" i="7"/>
  <c r="AW45" i="7"/>
  <c r="AX45" i="7"/>
  <c r="AY45" i="7"/>
  <c r="AZ45" i="7"/>
  <c r="BA45" i="7"/>
  <c r="BB45" i="7"/>
  <c r="BD45" i="7"/>
  <c r="BE45" i="7"/>
  <c r="BF45" i="7"/>
  <c r="BG45" i="7"/>
  <c r="BH45" i="7"/>
  <c r="BI45" i="7"/>
  <c r="BJ45" i="7"/>
  <c r="BK45" i="7"/>
  <c r="BM45" i="7"/>
  <c r="BN45" i="7"/>
  <c r="BO45" i="7"/>
  <c r="BP45" i="7"/>
  <c r="BQ45" i="7"/>
  <c r="BR45" i="7"/>
  <c r="BS45" i="7"/>
  <c r="BT45" i="7"/>
  <c r="B45" i="7"/>
  <c r="C41" i="7"/>
  <c r="D41" i="7"/>
  <c r="E41" i="7"/>
  <c r="F41" i="7"/>
  <c r="G41" i="7"/>
  <c r="H41" i="7"/>
  <c r="I41" i="7"/>
  <c r="K41" i="7"/>
  <c r="L41" i="7"/>
  <c r="M41" i="7"/>
  <c r="N41" i="7"/>
  <c r="O41" i="7"/>
  <c r="P41" i="7"/>
  <c r="Q41" i="7"/>
  <c r="R41" i="7"/>
  <c r="T41" i="7"/>
  <c r="U41" i="7"/>
  <c r="V41" i="7"/>
  <c r="W41" i="7"/>
  <c r="X41" i="7"/>
  <c r="Y41" i="7"/>
  <c r="Z41" i="7"/>
  <c r="AA41" i="7"/>
  <c r="AC41" i="7"/>
  <c r="AD41" i="7"/>
  <c r="AE41" i="7"/>
  <c r="AF41" i="7"/>
  <c r="AG41" i="7"/>
  <c r="AH41" i="7"/>
  <c r="AI41" i="7"/>
  <c r="AJ41" i="7"/>
  <c r="AL41" i="7"/>
  <c r="AM41" i="7"/>
  <c r="AN41" i="7"/>
  <c r="AO41" i="7"/>
  <c r="AP41" i="7"/>
  <c r="AQ41" i="7"/>
  <c r="AR41" i="7"/>
  <c r="AS41" i="7"/>
  <c r="AU41" i="7"/>
  <c r="AV41" i="7"/>
  <c r="AW41" i="7"/>
  <c r="AX41" i="7"/>
  <c r="AY41" i="7"/>
  <c r="AZ41" i="7"/>
  <c r="BA41" i="7"/>
  <c r="BB41" i="7"/>
  <c r="BD41" i="7"/>
  <c r="BE41" i="7"/>
  <c r="BF41" i="7"/>
  <c r="BG41" i="7"/>
  <c r="BH41" i="7"/>
  <c r="BI41" i="7"/>
  <c r="BJ41" i="7"/>
  <c r="BK41" i="7"/>
  <c r="BM41" i="7"/>
  <c r="BN41" i="7"/>
  <c r="BO41" i="7"/>
  <c r="BP41" i="7"/>
  <c r="BQ41" i="7"/>
  <c r="BR41" i="7"/>
  <c r="BS41" i="7"/>
  <c r="BT41" i="7"/>
  <c r="B41" i="7"/>
  <c r="H36" i="7"/>
  <c r="H57" i="7" s="1"/>
  <c r="I36" i="7"/>
  <c r="I57" i="7" s="1"/>
  <c r="K36" i="7"/>
  <c r="K57" i="7" s="1"/>
  <c r="L36" i="7"/>
  <c r="L57" i="7" s="1"/>
  <c r="M36" i="7"/>
  <c r="M57" i="7" s="1"/>
  <c r="N36" i="7"/>
  <c r="N57" i="7" s="1"/>
  <c r="O36" i="7"/>
  <c r="O57" i="7" s="1"/>
  <c r="P36" i="7"/>
  <c r="P57" i="7" s="1"/>
  <c r="Q36" i="7"/>
  <c r="Q57" i="7" s="1"/>
  <c r="R36" i="7"/>
  <c r="R57" i="7" s="1"/>
  <c r="T36" i="7"/>
  <c r="T57" i="7" s="1"/>
  <c r="U36" i="7"/>
  <c r="U57" i="7" s="1"/>
  <c r="V36" i="7"/>
  <c r="V57" i="7" s="1"/>
  <c r="W36" i="7"/>
  <c r="W57" i="7" s="1"/>
  <c r="X36" i="7"/>
  <c r="X57" i="7" s="1"/>
  <c r="Y36" i="7"/>
  <c r="Y57" i="7" s="1"/>
  <c r="Z36" i="7"/>
  <c r="Z57" i="7" s="1"/>
  <c r="AA36" i="7"/>
  <c r="AA57" i="7" s="1"/>
  <c r="AC36" i="7"/>
  <c r="AC57" i="7" s="1"/>
  <c r="AD36" i="7"/>
  <c r="AD57" i="7" s="1"/>
  <c r="AE36" i="7"/>
  <c r="AE57" i="7" s="1"/>
  <c r="AF36" i="7"/>
  <c r="AF57" i="7" s="1"/>
  <c r="AG36" i="7"/>
  <c r="AG57" i="7" s="1"/>
  <c r="AH36" i="7"/>
  <c r="AH57" i="7" s="1"/>
  <c r="AI36" i="7"/>
  <c r="AI57" i="7" s="1"/>
  <c r="AJ36" i="7"/>
  <c r="AJ57" i="7" s="1"/>
  <c r="AL36" i="7"/>
  <c r="AL57" i="7" s="1"/>
  <c r="AM36" i="7"/>
  <c r="AM57" i="7" s="1"/>
  <c r="AN36" i="7"/>
  <c r="AN57" i="7" s="1"/>
  <c r="AO36" i="7"/>
  <c r="AO57" i="7" s="1"/>
  <c r="AP36" i="7"/>
  <c r="AP57" i="7" s="1"/>
  <c r="AQ36" i="7"/>
  <c r="AQ57" i="7" s="1"/>
  <c r="AR36" i="7"/>
  <c r="AR57" i="7" s="1"/>
  <c r="AS36" i="7"/>
  <c r="AS57" i="7" s="1"/>
  <c r="AU36" i="7"/>
  <c r="AU57" i="7" s="1"/>
  <c r="AV36" i="7"/>
  <c r="AV57" i="7" s="1"/>
  <c r="AW36" i="7"/>
  <c r="AW57" i="7" s="1"/>
  <c r="AX36" i="7"/>
  <c r="AX57" i="7" s="1"/>
  <c r="AY36" i="7"/>
  <c r="AY57" i="7" s="1"/>
  <c r="AZ36" i="7"/>
  <c r="AZ57" i="7" s="1"/>
  <c r="BA36" i="7"/>
  <c r="BA57" i="7" s="1"/>
  <c r="BB36" i="7"/>
  <c r="BB57" i="7" s="1"/>
  <c r="BD36" i="7"/>
  <c r="BD57" i="7" s="1"/>
  <c r="BE36" i="7"/>
  <c r="BE57" i="7" s="1"/>
  <c r="BF36" i="7"/>
  <c r="BF57" i="7" s="1"/>
  <c r="BG36" i="7"/>
  <c r="BG57" i="7" s="1"/>
  <c r="BH36" i="7"/>
  <c r="BH57" i="7" s="1"/>
  <c r="BI36" i="7"/>
  <c r="BI57" i="7" s="1"/>
  <c r="BJ36" i="7"/>
  <c r="BJ57" i="7" s="1"/>
  <c r="BK36" i="7"/>
  <c r="BK57" i="7" s="1"/>
  <c r="BM36" i="7"/>
  <c r="BM57" i="7" s="1"/>
  <c r="BN36" i="7"/>
  <c r="BN57" i="7" s="1"/>
  <c r="BO36" i="7"/>
  <c r="BO57" i="7" s="1"/>
  <c r="BP36" i="7"/>
  <c r="BP57" i="7" s="1"/>
  <c r="BQ36" i="7"/>
  <c r="BQ57" i="7" s="1"/>
  <c r="BR36" i="7"/>
  <c r="BR57" i="7" s="1"/>
  <c r="BS36" i="7"/>
  <c r="BS57" i="7" s="1"/>
  <c r="BT36" i="7"/>
  <c r="BT57" i="7" s="1"/>
  <c r="C36" i="7"/>
  <c r="D36" i="7"/>
  <c r="D57" i="7" s="1"/>
  <c r="E36" i="7"/>
  <c r="E57" i="7" s="1"/>
  <c r="F36" i="7"/>
  <c r="F57" i="7" s="1"/>
  <c r="G36" i="7"/>
  <c r="G57" i="7" s="1"/>
  <c r="B36" i="7"/>
  <c r="B57" i="7" s="1"/>
  <c r="AP94" i="5"/>
  <c r="AQ94" i="5"/>
  <c r="AR94" i="5"/>
  <c r="AS94" i="5"/>
  <c r="D11" i="6"/>
  <c r="E19" i="6"/>
  <c r="F19" i="6"/>
  <c r="G19" i="6"/>
  <c r="I19" i="6"/>
  <c r="J19" i="6"/>
  <c r="K19" i="6"/>
  <c r="L19" i="6"/>
  <c r="N19" i="6"/>
  <c r="O19" i="6"/>
  <c r="P19" i="6"/>
  <c r="Q19" i="6"/>
  <c r="S19" i="6"/>
  <c r="T19" i="6"/>
  <c r="U19" i="6"/>
  <c r="V19" i="6"/>
  <c r="X19" i="6"/>
  <c r="Y19" i="6"/>
  <c r="Z19" i="6"/>
  <c r="AA19" i="6"/>
  <c r="AC19" i="6"/>
  <c r="AD19" i="6"/>
  <c r="AE19" i="6"/>
  <c r="AF19" i="6"/>
  <c r="AH19" i="6"/>
  <c r="AI19" i="6"/>
  <c r="AJ19" i="6"/>
  <c r="AK19" i="6"/>
  <c r="AM19" i="6"/>
  <c r="AN19" i="6"/>
  <c r="AO19" i="6"/>
  <c r="AP19" i="6"/>
  <c r="AR19" i="6"/>
  <c r="AS19" i="6"/>
  <c r="AT19" i="6"/>
  <c r="AU19" i="6"/>
  <c r="AW19" i="6"/>
  <c r="AX19" i="6"/>
  <c r="AY19" i="6"/>
  <c r="AZ19" i="6"/>
  <c r="BB19" i="6"/>
  <c r="D19" i="6"/>
  <c r="E18" i="6"/>
  <c r="F18" i="6"/>
  <c r="G18" i="6"/>
  <c r="I18" i="6"/>
  <c r="J18" i="6"/>
  <c r="K18" i="6"/>
  <c r="L18" i="6"/>
  <c r="N18" i="6"/>
  <c r="O18" i="6"/>
  <c r="P18" i="6"/>
  <c r="Q18" i="6"/>
  <c r="S18" i="6"/>
  <c r="T18" i="6"/>
  <c r="U18" i="6"/>
  <c r="V18" i="6"/>
  <c r="X18" i="6"/>
  <c r="Y18" i="6"/>
  <c r="Z18" i="6"/>
  <c r="AA18" i="6"/>
  <c r="AC18" i="6"/>
  <c r="AD18" i="6"/>
  <c r="AE18" i="6"/>
  <c r="AF18" i="6"/>
  <c r="AH18" i="6"/>
  <c r="AI18" i="6"/>
  <c r="AJ18" i="6"/>
  <c r="AK18" i="6"/>
  <c r="AM18" i="6"/>
  <c r="AN18" i="6"/>
  <c r="AO18" i="6"/>
  <c r="AP18" i="6"/>
  <c r="AR18" i="6"/>
  <c r="AS18" i="6"/>
  <c r="AT18" i="6"/>
  <c r="AU18" i="6"/>
  <c r="AW18" i="6"/>
  <c r="AX18" i="6"/>
  <c r="AY18" i="6"/>
  <c r="AZ18" i="6"/>
  <c r="BB18" i="6"/>
  <c r="D18" i="6"/>
  <c r="E17" i="6"/>
  <c r="F17" i="6"/>
  <c r="G17" i="6"/>
  <c r="I17" i="6"/>
  <c r="J17" i="6"/>
  <c r="K17" i="6"/>
  <c r="L17" i="6"/>
  <c r="N17" i="6"/>
  <c r="O17" i="6"/>
  <c r="P17" i="6"/>
  <c r="Q17" i="6"/>
  <c r="S17" i="6"/>
  <c r="T17" i="6"/>
  <c r="U17" i="6"/>
  <c r="V17" i="6"/>
  <c r="X17" i="6"/>
  <c r="Y17" i="6"/>
  <c r="Z17" i="6"/>
  <c r="AA17" i="6"/>
  <c r="AC17" i="6"/>
  <c r="AD17" i="6"/>
  <c r="AE17" i="6"/>
  <c r="AF17" i="6"/>
  <c r="AH17" i="6"/>
  <c r="AI17" i="6"/>
  <c r="AJ17" i="6"/>
  <c r="AK17" i="6"/>
  <c r="AM17" i="6"/>
  <c r="AN17" i="6"/>
  <c r="AO17" i="6"/>
  <c r="AP17" i="6"/>
  <c r="AR17" i="6"/>
  <c r="AS17" i="6"/>
  <c r="AT17" i="6"/>
  <c r="AU17" i="6"/>
  <c r="AW17" i="6"/>
  <c r="AX17" i="6"/>
  <c r="AY17" i="6"/>
  <c r="AZ17" i="6"/>
  <c r="BB17" i="6"/>
  <c r="D17" i="6"/>
  <c r="E16" i="6"/>
  <c r="F16" i="6"/>
  <c r="G16" i="6"/>
  <c r="I16" i="6"/>
  <c r="J16" i="6"/>
  <c r="K16" i="6"/>
  <c r="L16" i="6"/>
  <c r="N16" i="6"/>
  <c r="O16" i="6"/>
  <c r="P16" i="6"/>
  <c r="Q16" i="6"/>
  <c r="S16" i="6"/>
  <c r="T16" i="6"/>
  <c r="U16" i="6"/>
  <c r="V16" i="6"/>
  <c r="X16" i="6"/>
  <c r="Y16" i="6"/>
  <c r="Z16" i="6"/>
  <c r="AA16" i="6"/>
  <c r="AC16" i="6"/>
  <c r="AD16" i="6"/>
  <c r="AE16" i="6"/>
  <c r="AF16" i="6"/>
  <c r="AH16" i="6"/>
  <c r="AI16" i="6"/>
  <c r="AJ16" i="6"/>
  <c r="AK16" i="6"/>
  <c r="AM16" i="6"/>
  <c r="AN16" i="6"/>
  <c r="AO16" i="6"/>
  <c r="AP16" i="6"/>
  <c r="AR16" i="6"/>
  <c r="AS16" i="6"/>
  <c r="AT16" i="6"/>
  <c r="AU16" i="6"/>
  <c r="AW16" i="6"/>
  <c r="AX16" i="6"/>
  <c r="AY16" i="6"/>
  <c r="AZ16" i="6"/>
  <c r="BB16" i="6"/>
  <c r="D16" i="6"/>
  <c r="E15" i="6"/>
  <c r="F15" i="6"/>
  <c r="G15" i="6"/>
  <c r="I15" i="6"/>
  <c r="J15" i="6"/>
  <c r="K15" i="6"/>
  <c r="L15" i="6"/>
  <c r="N15" i="6"/>
  <c r="O15" i="6"/>
  <c r="P15" i="6"/>
  <c r="Q15" i="6"/>
  <c r="S15" i="6"/>
  <c r="T15" i="6"/>
  <c r="U15" i="6"/>
  <c r="V15" i="6"/>
  <c r="X15" i="6"/>
  <c r="Y15" i="6"/>
  <c r="Z15" i="6"/>
  <c r="AA15" i="6"/>
  <c r="AC15" i="6"/>
  <c r="AD15" i="6"/>
  <c r="AE15" i="6"/>
  <c r="AF15" i="6"/>
  <c r="AH15" i="6"/>
  <c r="AI15" i="6"/>
  <c r="AJ15" i="6"/>
  <c r="AK15" i="6"/>
  <c r="AM15" i="6"/>
  <c r="AN15" i="6"/>
  <c r="AO15" i="6"/>
  <c r="AP15" i="6"/>
  <c r="AR15" i="6"/>
  <c r="AS15" i="6"/>
  <c r="AT15" i="6"/>
  <c r="AU15" i="6"/>
  <c r="AW15" i="6"/>
  <c r="AX15" i="6"/>
  <c r="AY15" i="6"/>
  <c r="AZ15" i="6"/>
  <c r="BB15" i="6"/>
  <c r="D15" i="6"/>
  <c r="E14" i="6"/>
  <c r="F14" i="6"/>
  <c r="G14" i="6"/>
  <c r="I14" i="6"/>
  <c r="J14" i="6"/>
  <c r="K14" i="6"/>
  <c r="L14" i="6"/>
  <c r="N14" i="6"/>
  <c r="O14" i="6"/>
  <c r="P14" i="6"/>
  <c r="Q14" i="6"/>
  <c r="S14" i="6"/>
  <c r="T14" i="6"/>
  <c r="U14" i="6"/>
  <c r="V14" i="6"/>
  <c r="X14" i="6"/>
  <c r="Y14" i="6"/>
  <c r="Z14" i="6"/>
  <c r="AA14" i="6"/>
  <c r="AC14" i="6"/>
  <c r="AD14" i="6"/>
  <c r="AE14" i="6"/>
  <c r="AF14" i="6"/>
  <c r="AH14" i="6"/>
  <c r="AI14" i="6"/>
  <c r="AJ14" i="6"/>
  <c r="AK14" i="6"/>
  <c r="AM14" i="6"/>
  <c r="AN14" i="6"/>
  <c r="AO14" i="6"/>
  <c r="AP14" i="6"/>
  <c r="AR14" i="6"/>
  <c r="AS14" i="6"/>
  <c r="AT14" i="6"/>
  <c r="AU14" i="6"/>
  <c r="AW14" i="6"/>
  <c r="AX14" i="6"/>
  <c r="AY14" i="6"/>
  <c r="AZ14" i="6"/>
  <c r="BB14" i="6"/>
  <c r="D14" i="6"/>
  <c r="E67" i="6"/>
  <c r="F67" i="6"/>
  <c r="G67" i="6"/>
  <c r="I67" i="6"/>
  <c r="J67" i="6"/>
  <c r="K67" i="6"/>
  <c r="L67" i="6"/>
  <c r="N67" i="6"/>
  <c r="O67" i="6"/>
  <c r="P67" i="6"/>
  <c r="Q67" i="6"/>
  <c r="S67" i="6"/>
  <c r="T67" i="6"/>
  <c r="U67" i="6"/>
  <c r="V67" i="6"/>
  <c r="X67" i="6"/>
  <c r="Y67" i="6"/>
  <c r="Z67" i="6"/>
  <c r="AA67" i="6"/>
  <c r="AC67" i="6"/>
  <c r="AD67" i="6"/>
  <c r="AE67" i="6"/>
  <c r="AF67" i="6"/>
  <c r="AH67" i="6"/>
  <c r="AI67" i="6"/>
  <c r="AJ67" i="6"/>
  <c r="AK67" i="6"/>
  <c r="AM67" i="6"/>
  <c r="AN67" i="6"/>
  <c r="AO67" i="6"/>
  <c r="AP67" i="6"/>
  <c r="AR67" i="6"/>
  <c r="AS67" i="6"/>
  <c r="AT67" i="6"/>
  <c r="AU67" i="6"/>
  <c r="AW67" i="6"/>
  <c r="AX67" i="6"/>
  <c r="AY67" i="6"/>
  <c r="AZ67" i="6"/>
  <c r="BB67" i="6"/>
  <c r="E13" i="6"/>
  <c r="F13" i="6"/>
  <c r="G13" i="6"/>
  <c r="I13" i="6"/>
  <c r="J13" i="6"/>
  <c r="K13" i="6"/>
  <c r="L13" i="6"/>
  <c r="N13" i="6"/>
  <c r="O13" i="6"/>
  <c r="P13" i="6"/>
  <c r="Q13" i="6"/>
  <c r="S13" i="6"/>
  <c r="T13" i="6"/>
  <c r="U13" i="6"/>
  <c r="V13" i="6"/>
  <c r="X13" i="6"/>
  <c r="Y13" i="6"/>
  <c r="Z13" i="6"/>
  <c r="AA13" i="6"/>
  <c r="AC13" i="6"/>
  <c r="AD13" i="6"/>
  <c r="AE13" i="6"/>
  <c r="AF13" i="6"/>
  <c r="AH13" i="6"/>
  <c r="AI13" i="6"/>
  <c r="AJ13" i="6"/>
  <c r="AK13" i="6"/>
  <c r="AM13" i="6"/>
  <c r="AN13" i="6"/>
  <c r="AO13" i="6"/>
  <c r="AP13" i="6"/>
  <c r="AR13" i="6"/>
  <c r="AS13" i="6"/>
  <c r="AT13" i="6"/>
  <c r="AU13" i="6"/>
  <c r="AW13" i="6"/>
  <c r="AX13" i="6"/>
  <c r="AY13" i="6"/>
  <c r="AZ13" i="6"/>
  <c r="BB13" i="6"/>
  <c r="D13" i="6"/>
  <c r="E11" i="6"/>
  <c r="F11" i="6"/>
  <c r="G11" i="6"/>
  <c r="I11" i="6"/>
  <c r="J11" i="6"/>
  <c r="K11" i="6"/>
  <c r="L11" i="6"/>
  <c r="N11" i="6"/>
  <c r="O11" i="6"/>
  <c r="P11" i="6"/>
  <c r="Q11" i="6"/>
  <c r="S11" i="6"/>
  <c r="T11" i="6"/>
  <c r="U11" i="6"/>
  <c r="V11" i="6"/>
  <c r="X11" i="6"/>
  <c r="Y11" i="6"/>
  <c r="Z11" i="6"/>
  <c r="AA11" i="6"/>
  <c r="AC11" i="6"/>
  <c r="AD11" i="6"/>
  <c r="AE11" i="6"/>
  <c r="AF11" i="6"/>
  <c r="AH11" i="6"/>
  <c r="AI11" i="6"/>
  <c r="AJ11" i="6"/>
  <c r="AK11" i="6"/>
  <c r="AM11" i="6"/>
  <c r="AN11" i="6"/>
  <c r="AO11" i="6"/>
  <c r="AP11" i="6"/>
  <c r="AR11" i="6"/>
  <c r="AS11" i="6"/>
  <c r="AT11" i="6"/>
  <c r="AU11" i="6"/>
  <c r="AW11" i="6"/>
  <c r="AX11" i="6"/>
  <c r="AY11" i="6"/>
  <c r="AZ11" i="6"/>
  <c r="BB11" i="6"/>
  <c r="E8" i="6"/>
  <c r="F8" i="6"/>
  <c r="G8" i="6"/>
  <c r="I8" i="6"/>
  <c r="J8" i="6"/>
  <c r="K8" i="6"/>
  <c r="L8" i="6"/>
  <c r="N8" i="6"/>
  <c r="O8" i="6"/>
  <c r="P8" i="6"/>
  <c r="Q8" i="6"/>
  <c r="S8" i="6"/>
  <c r="T8" i="6"/>
  <c r="U8" i="6"/>
  <c r="V8" i="6"/>
  <c r="X8" i="6"/>
  <c r="Y8" i="6"/>
  <c r="Z8" i="6"/>
  <c r="AA8" i="6"/>
  <c r="AC8" i="6"/>
  <c r="AD8" i="6"/>
  <c r="AE8" i="6"/>
  <c r="AF8" i="6"/>
  <c r="AH8" i="6"/>
  <c r="AI8" i="6"/>
  <c r="AJ8" i="6"/>
  <c r="AK8" i="6"/>
  <c r="AM8" i="6"/>
  <c r="AN8" i="6"/>
  <c r="AO8" i="6"/>
  <c r="AP8" i="6"/>
  <c r="AR8" i="6"/>
  <c r="AS8" i="6"/>
  <c r="AT8" i="6"/>
  <c r="AU8" i="6"/>
  <c r="AW8" i="6"/>
  <c r="AX8" i="6"/>
  <c r="AY8" i="6"/>
  <c r="AZ8" i="6"/>
  <c r="BB8" i="6"/>
  <c r="D8" i="6"/>
  <c r="D6" i="6"/>
  <c r="E6" i="6"/>
  <c r="F6" i="6"/>
  <c r="G6" i="6"/>
  <c r="I6" i="6"/>
  <c r="J6" i="6"/>
  <c r="K6" i="6"/>
  <c r="L6" i="6"/>
  <c r="N6" i="6"/>
  <c r="O6" i="6"/>
  <c r="P6" i="6"/>
  <c r="Q6" i="6"/>
  <c r="S6" i="6"/>
  <c r="T6" i="6"/>
  <c r="U6" i="6"/>
  <c r="V6" i="6"/>
  <c r="X6" i="6"/>
  <c r="Y6" i="6"/>
  <c r="Z6" i="6"/>
  <c r="AA6" i="6"/>
  <c r="AC6" i="6"/>
  <c r="AD6" i="6"/>
  <c r="AE6" i="6"/>
  <c r="AF6" i="6"/>
  <c r="AH6" i="6"/>
  <c r="AI6" i="6"/>
  <c r="AJ6" i="6"/>
  <c r="AK6" i="6"/>
  <c r="AM6" i="6"/>
  <c r="AN6" i="6"/>
  <c r="AO6" i="6"/>
  <c r="AP6" i="6"/>
  <c r="AR6" i="6"/>
  <c r="AS6" i="6"/>
  <c r="AT6" i="6"/>
  <c r="AU6" i="6"/>
  <c r="AW6" i="6"/>
  <c r="AX6" i="6"/>
  <c r="AY6" i="6"/>
  <c r="AZ6" i="6"/>
  <c r="BB6" i="6"/>
  <c r="E5" i="6"/>
  <c r="F5" i="6"/>
  <c r="G5" i="6"/>
  <c r="I5" i="6"/>
  <c r="J5" i="6"/>
  <c r="K5" i="6"/>
  <c r="L5" i="6"/>
  <c r="N5" i="6"/>
  <c r="O5" i="6"/>
  <c r="P5" i="6"/>
  <c r="Q5" i="6"/>
  <c r="S5" i="6"/>
  <c r="T5" i="6"/>
  <c r="U5" i="6"/>
  <c r="V5" i="6"/>
  <c r="X5" i="6"/>
  <c r="Y5" i="6"/>
  <c r="Z5" i="6"/>
  <c r="AA5" i="6"/>
  <c r="AC5" i="6"/>
  <c r="AD5" i="6"/>
  <c r="AE5" i="6"/>
  <c r="AF5" i="6"/>
  <c r="AH5" i="6"/>
  <c r="AI5" i="6"/>
  <c r="AJ5" i="6"/>
  <c r="AK5" i="6"/>
  <c r="AM5" i="6"/>
  <c r="AN5" i="6"/>
  <c r="AO5" i="6"/>
  <c r="AP5" i="6"/>
  <c r="AR5" i="6"/>
  <c r="AS5" i="6"/>
  <c r="AT5" i="6"/>
  <c r="AU5" i="6"/>
  <c r="AW5" i="6"/>
  <c r="AX5" i="6"/>
  <c r="AY5" i="6"/>
  <c r="AZ5" i="6"/>
  <c r="BB5" i="6"/>
  <c r="D5" i="6"/>
  <c r="I4" i="6"/>
  <c r="J4" i="6"/>
  <c r="K4" i="6"/>
  <c r="L4" i="6"/>
  <c r="N4" i="6"/>
  <c r="O4" i="6"/>
  <c r="P4" i="6"/>
  <c r="Q4" i="6"/>
  <c r="S4" i="6"/>
  <c r="T4" i="6"/>
  <c r="U4" i="6"/>
  <c r="V4" i="6"/>
  <c r="X4" i="6"/>
  <c r="Y4" i="6"/>
  <c r="Z4" i="6"/>
  <c r="AA4" i="6"/>
  <c r="AC4" i="6"/>
  <c r="AD4" i="6"/>
  <c r="AE4" i="6"/>
  <c r="AF4" i="6"/>
  <c r="AH4" i="6"/>
  <c r="AI4" i="6"/>
  <c r="AJ4" i="6"/>
  <c r="AK4" i="6"/>
  <c r="AM4" i="6"/>
  <c r="AN4" i="6"/>
  <c r="AO4" i="6"/>
  <c r="AP4" i="6"/>
  <c r="AR4" i="6"/>
  <c r="AS4" i="6"/>
  <c r="AT4" i="6"/>
  <c r="AU4" i="6"/>
  <c r="AW4" i="6"/>
  <c r="AX4" i="6"/>
  <c r="AY4" i="6"/>
  <c r="AZ4" i="6"/>
  <c r="BB4" i="6"/>
  <c r="E4" i="6"/>
  <c r="F4" i="6"/>
  <c r="G4" i="6"/>
  <c r="D4" i="6"/>
  <c r="E150" i="6"/>
  <c r="F150" i="6"/>
  <c r="G150" i="6"/>
  <c r="I150" i="6"/>
  <c r="J150" i="6"/>
  <c r="K150" i="6"/>
  <c r="L150" i="6"/>
  <c r="N150" i="6"/>
  <c r="O150" i="6"/>
  <c r="P150" i="6"/>
  <c r="Q150" i="6"/>
  <c r="S150" i="6"/>
  <c r="T150" i="6"/>
  <c r="U150" i="6"/>
  <c r="V150" i="6"/>
  <c r="X150" i="6"/>
  <c r="Y150" i="6"/>
  <c r="Z150" i="6"/>
  <c r="AA150" i="6"/>
  <c r="AC150" i="6"/>
  <c r="AD150" i="6"/>
  <c r="AE150" i="6"/>
  <c r="AF150" i="6"/>
  <c r="AH150" i="6"/>
  <c r="AI150" i="6"/>
  <c r="AJ150" i="6"/>
  <c r="AK150" i="6"/>
  <c r="AM150" i="6"/>
  <c r="AN150" i="6"/>
  <c r="AO150" i="6"/>
  <c r="AP150" i="6"/>
  <c r="AR150" i="6"/>
  <c r="AS150" i="6"/>
  <c r="AT150" i="6"/>
  <c r="AU150" i="6"/>
  <c r="AW150" i="6"/>
  <c r="AX150" i="6"/>
  <c r="AY150" i="6"/>
  <c r="AZ150" i="6"/>
  <c r="BB150" i="6"/>
  <c r="D150" i="6"/>
  <c r="E144" i="6"/>
  <c r="F144" i="6"/>
  <c r="G144" i="6"/>
  <c r="I144" i="6"/>
  <c r="J144" i="6"/>
  <c r="K144" i="6"/>
  <c r="L144" i="6"/>
  <c r="N144" i="6"/>
  <c r="O144" i="6"/>
  <c r="P144" i="6"/>
  <c r="Q144" i="6"/>
  <c r="S144" i="6"/>
  <c r="T144" i="6"/>
  <c r="U144" i="6"/>
  <c r="V144" i="6"/>
  <c r="X144" i="6"/>
  <c r="Y144" i="6"/>
  <c r="Z144" i="6"/>
  <c r="AA144" i="6"/>
  <c r="AC144" i="6"/>
  <c r="AD144" i="6"/>
  <c r="AE144" i="6"/>
  <c r="AF144" i="6"/>
  <c r="AH144" i="6"/>
  <c r="AI144" i="6"/>
  <c r="AJ144" i="6"/>
  <c r="AK144" i="6"/>
  <c r="AM144" i="6"/>
  <c r="AN144" i="6"/>
  <c r="AO144" i="6"/>
  <c r="AP144" i="6"/>
  <c r="AR144" i="6"/>
  <c r="AS144" i="6"/>
  <c r="AT144" i="6"/>
  <c r="AU144" i="6"/>
  <c r="AW144" i="6"/>
  <c r="AX144" i="6"/>
  <c r="AY144" i="6"/>
  <c r="AZ144" i="6"/>
  <c r="BB144" i="6"/>
  <c r="D144" i="6"/>
  <c r="E121" i="6"/>
  <c r="F121" i="6"/>
  <c r="G121" i="6"/>
  <c r="I121" i="6"/>
  <c r="J121" i="6"/>
  <c r="K121" i="6"/>
  <c r="L121" i="6"/>
  <c r="N121" i="6"/>
  <c r="O121" i="6"/>
  <c r="P121" i="6"/>
  <c r="Q121" i="6"/>
  <c r="S121" i="6"/>
  <c r="T121" i="6"/>
  <c r="U121" i="6"/>
  <c r="V121" i="6"/>
  <c r="X121" i="6"/>
  <c r="Y121" i="6"/>
  <c r="Z121" i="6"/>
  <c r="AA121" i="6"/>
  <c r="AC121" i="6"/>
  <c r="AD121" i="6"/>
  <c r="AE121" i="6"/>
  <c r="AF121" i="6"/>
  <c r="AH121" i="6"/>
  <c r="AI121" i="6"/>
  <c r="AJ121" i="6"/>
  <c r="AK121" i="6"/>
  <c r="AM121" i="6"/>
  <c r="AN121" i="6"/>
  <c r="AO121" i="6"/>
  <c r="AP121" i="6"/>
  <c r="AR121" i="6"/>
  <c r="AS121" i="6"/>
  <c r="AT121" i="6"/>
  <c r="AU121" i="6"/>
  <c r="AW121" i="6"/>
  <c r="AX121" i="6"/>
  <c r="AY121" i="6"/>
  <c r="AZ121" i="6"/>
  <c r="BB121" i="6"/>
  <c r="D121" i="6"/>
  <c r="E93" i="6"/>
  <c r="F93" i="6"/>
  <c r="G93" i="6"/>
  <c r="I93" i="6"/>
  <c r="J93" i="6"/>
  <c r="K93" i="6"/>
  <c r="L93" i="6"/>
  <c r="N93" i="6"/>
  <c r="O93" i="6"/>
  <c r="P93" i="6"/>
  <c r="Q93" i="6"/>
  <c r="S93" i="6"/>
  <c r="T93" i="6"/>
  <c r="U93" i="6"/>
  <c r="V93" i="6"/>
  <c r="X93" i="6"/>
  <c r="Y93" i="6"/>
  <c r="Z93" i="6"/>
  <c r="AA93" i="6"/>
  <c r="AC93" i="6"/>
  <c r="AD93" i="6"/>
  <c r="AE93" i="6"/>
  <c r="AF93" i="6"/>
  <c r="AH93" i="6"/>
  <c r="AI93" i="6"/>
  <c r="AJ93" i="6"/>
  <c r="AK93" i="6"/>
  <c r="AM93" i="6"/>
  <c r="AN93" i="6"/>
  <c r="AO93" i="6"/>
  <c r="AP93" i="6"/>
  <c r="AR93" i="6"/>
  <c r="AS93" i="6"/>
  <c r="AT93" i="6"/>
  <c r="AU93" i="6"/>
  <c r="AW93" i="6"/>
  <c r="AX93" i="6"/>
  <c r="AY93" i="6"/>
  <c r="AZ93" i="6"/>
  <c r="BB93" i="6"/>
  <c r="D93" i="6"/>
  <c r="D67" i="6"/>
  <c r="E51" i="6"/>
  <c r="F51" i="6"/>
  <c r="G51" i="6"/>
  <c r="I51" i="6"/>
  <c r="J51" i="6"/>
  <c r="K51" i="6"/>
  <c r="L51" i="6"/>
  <c r="N51" i="6"/>
  <c r="O51" i="6"/>
  <c r="P51" i="6"/>
  <c r="Q51" i="6"/>
  <c r="S51" i="6"/>
  <c r="T51" i="6"/>
  <c r="U51" i="6"/>
  <c r="V51" i="6"/>
  <c r="X51" i="6"/>
  <c r="Y51" i="6"/>
  <c r="Z51" i="6"/>
  <c r="AA51" i="6"/>
  <c r="AC51" i="6"/>
  <c r="AD51" i="6"/>
  <c r="AE51" i="6"/>
  <c r="AF51" i="6"/>
  <c r="AH51" i="6"/>
  <c r="AI51" i="6"/>
  <c r="AJ51" i="6"/>
  <c r="AK51" i="6"/>
  <c r="AM51" i="6"/>
  <c r="AN51" i="6"/>
  <c r="AO51" i="6"/>
  <c r="AP51" i="6"/>
  <c r="AR51" i="6"/>
  <c r="AS51" i="6"/>
  <c r="AT51" i="6"/>
  <c r="AU51" i="6"/>
  <c r="AW51" i="6"/>
  <c r="AX51" i="6"/>
  <c r="AY51" i="6"/>
  <c r="AZ51" i="6"/>
  <c r="BB51" i="6"/>
  <c r="D51" i="6"/>
  <c r="E42" i="6"/>
  <c r="F42" i="6"/>
  <c r="G42" i="6"/>
  <c r="I42" i="6"/>
  <c r="J42" i="6"/>
  <c r="K42" i="6"/>
  <c r="L42" i="6"/>
  <c r="N42" i="6"/>
  <c r="O42" i="6"/>
  <c r="P42" i="6"/>
  <c r="Q42" i="6"/>
  <c r="S42" i="6"/>
  <c r="T42" i="6"/>
  <c r="U42" i="6"/>
  <c r="V42" i="6"/>
  <c r="X42" i="6"/>
  <c r="Y42" i="6"/>
  <c r="Z42" i="6"/>
  <c r="AA42" i="6"/>
  <c r="AC42" i="6"/>
  <c r="AD42" i="6"/>
  <c r="AE42" i="6"/>
  <c r="AF42" i="6"/>
  <c r="AH42" i="6"/>
  <c r="AI42" i="6"/>
  <c r="AJ42" i="6"/>
  <c r="AK42" i="6"/>
  <c r="AM42" i="6"/>
  <c r="AN42" i="6"/>
  <c r="AO42" i="6"/>
  <c r="AP42" i="6"/>
  <c r="AR42" i="6"/>
  <c r="AS42" i="6"/>
  <c r="AT42" i="6"/>
  <c r="AU42" i="6"/>
  <c r="AW42" i="6"/>
  <c r="AX42" i="6"/>
  <c r="AY42" i="6"/>
  <c r="AZ42" i="6"/>
  <c r="BB42" i="6"/>
  <c r="D42" i="6"/>
  <c r="I24" i="6"/>
  <c r="J24" i="6"/>
  <c r="K24" i="6"/>
  <c r="L24" i="6"/>
  <c r="N24" i="6"/>
  <c r="O24" i="6"/>
  <c r="P24" i="6"/>
  <c r="Q24" i="6"/>
  <c r="S24" i="6"/>
  <c r="T24" i="6"/>
  <c r="U24" i="6"/>
  <c r="V24" i="6"/>
  <c r="X24" i="6"/>
  <c r="Y24" i="6"/>
  <c r="Z24" i="6"/>
  <c r="AA24" i="6"/>
  <c r="AC24" i="6"/>
  <c r="AD24" i="6"/>
  <c r="AE24" i="6"/>
  <c r="AF24" i="6"/>
  <c r="AH24" i="6"/>
  <c r="AI24" i="6"/>
  <c r="AJ24" i="6"/>
  <c r="AK24" i="6"/>
  <c r="AM24" i="6"/>
  <c r="AN24" i="6"/>
  <c r="AO24" i="6"/>
  <c r="AP24" i="6"/>
  <c r="AR24" i="6"/>
  <c r="AS24" i="6"/>
  <c r="AT24" i="6"/>
  <c r="AU24" i="6"/>
  <c r="AW24" i="6"/>
  <c r="AX24" i="6"/>
  <c r="AY24" i="6"/>
  <c r="AZ24" i="6"/>
  <c r="BB24" i="6"/>
  <c r="E24" i="6"/>
  <c r="F24" i="6"/>
  <c r="G24" i="6"/>
  <c r="D24" i="6"/>
  <c r="BB22" i="6"/>
  <c r="AY22" i="6"/>
  <c r="AZ22" i="6"/>
  <c r="AX22" i="6"/>
  <c r="BD201" i="5"/>
  <c r="BE201" i="5"/>
  <c r="BD188" i="5"/>
  <c r="BE188" i="5"/>
  <c r="BD158" i="5"/>
  <c r="BE158" i="5"/>
  <c r="BD140" i="5"/>
  <c r="BE140" i="5"/>
  <c r="BD118" i="5"/>
  <c r="BE118" i="5"/>
  <c r="BD90" i="5"/>
  <c r="BE90" i="5"/>
  <c r="BE62" i="5"/>
  <c r="BD62" i="5"/>
  <c r="BD35" i="5"/>
  <c r="BE35" i="5"/>
  <c r="BD40" i="5"/>
  <c r="BE40" i="5"/>
  <c r="BD44" i="5"/>
  <c r="BE44" i="5"/>
  <c r="BD56" i="5"/>
  <c r="BE56" i="5"/>
  <c r="BE22" i="5"/>
  <c r="BD22" i="5"/>
  <c r="AR91" i="5"/>
  <c r="AR92" i="5"/>
  <c r="AR95" i="5"/>
  <c r="AR96" i="5"/>
  <c r="AR97" i="5"/>
  <c r="AR98" i="5"/>
  <c r="AR99" i="5"/>
  <c r="AR100" i="5"/>
  <c r="AR101" i="5"/>
  <c r="AR103" i="5"/>
  <c r="AR104" i="5"/>
  <c r="AR105" i="5"/>
  <c r="AR107" i="5"/>
  <c r="AR108" i="5"/>
  <c r="AR109" i="5"/>
  <c r="AR110" i="5"/>
  <c r="AR111" i="5"/>
  <c r="AR112" i="5"/>
  <c r="AR113" i="5"/>
  <c r="AR114" i="5"/>
  <c r="AR115" i="5"/>
  <c r="AR117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9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7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7" i="5"/>
  <c r="AR189" i="5"/>
  <c r="AR190" i="5"/>
  <c r="AR191" i="5"/>
  <c r="AR192" i="5"/>
  <c r="AR193" i="5"/>
  <c r="AR194" i="5"/>
  <c r="AR195" i="5"/>
  <c r="AR198" i="5"/>
  <c r="AR200" i="5"/>
  <c r="AR203" i="5"/>
  <c r="AR205" i="5"/>
  <c r="AR206" i="5"/>
  <c r="AR208" i="5"/>
  <c r="AR89" i="5"/>
  <c r="AP95" i="5"/>
  <c r="AP91" i="5"/>
  <c r="AP92" i="5"/>
  <c r="AP96" i="5"/>
  <c r="AP97" i="5"/>
  <c r="AP98" i="5"/>
  <c r="AP99" i="5"/>
  <c r="AP100" i="5"/>
  <c r="AP101" i="5"/>
  <c r="AP103" i="5"/>
  <c r="AP104" i="5"/>
  <c r="AP105" i="5"/>
  <c r="AP107" i="5"/>
  <c r="AP108" i="5"/>
  <c r="AP109" i="5"/>
  <c r="AP110" i="5"/>
  <c r="AP111" i="5"/>
  <c r="AP112" i="5"/>
  <c r="AP113" i="5"/>
  <c r="AP114" i="5"/>
  <c r="AP115" i="5"/>
  <c r="AP117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9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7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7" i="5"/>
  <c r="AP189" i="5"/>
  <c r="AP190" i="5"/>
  <c r="AP191" i="5"/>
  <c r="AP192" i="5"/>
  <c r="AP193" i="5"/>
  <c r="AP194" i="5"/>
  <c r="AP195" i="5"/>
  <c r="AP198" i="5"/>
  <c r="AP200" i="5"/>
  <c r="AP203" i="5"/>
  <c r="AP205" i="5"/>
  <c r="AP206" i="5"/>
  <c r="AP208" i="5"/>
  <c r="AP89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61" i="5"/>
  <c r="AR61" i="5"/>
  <c r="AR36" i="5"/>
  <c r="AR37" i="5"/>
  <c r="AR38" i="5"/>
  <c r="AR39" i="5"/>
  <c r="AR41" i="5"/>
  <c r="AR42" i="5"/>
  <c r="AR43" i="5"/>
  <c r="AR45" i="5"/>
  <c r="AR46" i="5"/>
  <c r="AR47" i="5"/>
  <c r="AR49" i="5"/>
  <c r="AR50" i="5"/>
  <c r="AR51" i="5"/>
  <c r="AR52" i="5"/>
  <c r="AR53" i="5"/>
  <c r="AR54" i="5"/>
  <c r="AR55" i="5"/>
  <c r="AS55" i="5" s="1"/>
  <c r="AP36" i="5"/>
  <c r="AP37" i="5"/>
  <c r="AP38" i="5"/>
  <c r="AP39" i="5"/>
  <c r="AP41" i="5"/>
  <c r="AP42" i="5"/>
  <c r="AP43" i="5"/>
  <c r="AP45" i="5"/>
  <c r="AP46" i="5"/>
  <c r="AP47" i="5"/>
  <c r="AP49" i="5"/>
  <c r="AP50" i="5"/>
  <c r="AP51" i="5"/>
  <c r="AP52" i="5"/>
  <c r="AP53" i="5"/>
  <c r="AP54" i="5"/>
  <c r="AP55" i="5"/>
  <c r="AQ55" i="5" s="1"/>
  <c r="AP34" i="5"/>
  <c r="AQ34" i="5" s="1"/>
  <c r="AR34" i="5"/>
  <c r="AS34" i="5" s="1"/>
  <c r="AP21" i="5"/>
  <c r="AQ21" i="5" s="1"/>
  <c r="AV22" i="5"/>
  <c r="AU22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21" i="5" s="1"/>
  <c r="AR4" i="5"/>
  <c r="AS4" i="5" s="1"/>
  <c r="AP20" i="5"/>
  <c r="AQ20" i="5" s="1"/>
  <c r="AP5" i="5"/>
  <c r="AQ5" i="5" s="1"/>
  <c r="AP6" i="5"/>
  <c r="AQ6" i="5" s="1"/>
  <c r="AP7" i="5"/>
  <c r="AQ7" i="5" s="1"/>
  <c r="AP8" i="5"/>
  <c r="AQ8" i="5" s="1"/>
  <c r="AP9" i="5"/>
  <c r="AQ9" i="5" s="1"/>
  <c r="AP10" i="5"/>
  <c r="AQ10" i="5" s="1"/>
  <c r="AP11" i="5"/>
  <c r="AQ11" i="5" s="1"/>
  <c r="AP12" i="5"/>
  <c r="AQ12" i="5" s="1"/>
  <c r="AP13" i="5"/>
  <c r="AQ13" i="5" s="1"/>
  <c r="AP14" i="5"/>
  <c r="AQ14" i="5" s="1"/>
  <c r="AP15" i="5"/>
  <c r="AQ15" i="5" s="1"/>
  <c r="AP16" i="5"/>
  <c r="AQ16" i="5" s="1"/>
  <c r="AP17" i="5"/>
  <c r="AQ17" i="5" s="1"/>
  <c r="AP18" i="5"/>
  <c r="AQ18" i="5" s="1"/>
  <c r="AP19" i="5"/>
  <c r="AQ19" i="5" s="1"/>
  <c r="AP4" i="5"/>
  <c r="AQ4" i="5" s="1"/>
  <c r="BA56" i="5"/>
  <c r="BB56" i="5"/>
  <c r="BA44" i="5"/>
  <c r="BB44" i="5"/>
  <c r="BA40" i="5"/>
  <c r="BB40" i="5"/>
  <c r="BA35" i="5"/>
  <c r="BB35" i="5"/>
  <c r="AV44" i="5"/>
  <c r="AU44" i="5"/>
  <c r="AX44" i="5"/>
  <c r="AY44" i="5"/>
  <c r="AZ44" i="5"/>
  <c r="AW44" i="5"/>
  <c r="AV40" i="5"/>
  <c r="AW40" i="5"/>
  <c r="AX40" i="5"/>
  <c r="AY40" i="5"/>
  <c r="AZ40" i="5"/>
  <c r="AU40" i="5"/>
  <c r="AP40" i="5" s="1"/>
  <c r="AQ40" i="5" s="1"/>
  <c r="AZ35" i="5"/>
  <c r="AV35" i="5"/>
  <c r="AW35" i="5"/>
  <c r="AX35" i="5"/>
  <c r="AY35" i="5"/>
  <c r="AY56" i="5"/>
  <c r="AZ56" i="5"/>
  <c r="AX56" i="5"/>
  <c r="AU56" i="5"/>
  <c r="AU140" i="5"/>
  <c r="BB158" i="5"/>
  <c r="BA158" i="5"/>
  <c r="BB188" i="5"/>
  <c r="BA188" i="5"/>
  <c r="BB201" i="5"/>
  <c r="BA201" i="5"/>
  <c r="BB140" i="5"/>
  <c r="BA140" i="5"/>
  <c r="BB118" i="5"/>
  <c r="BA118" i="5"/>
  <c r="AX118" i="5"/>
  <c r="BB90" i="5"/>
  <c r="BA90" i="5"/>
  <c r="BB62" i="5"/>
  <c r="BA62" i="5"/>
  <c r="AX201" i="5"/>
  <c r="AW201" i="5"/>
  <c r="AX188" i="5"/>
  <c r="AW188" i="5"/>
  <c r="AX158" i="5"/>
  <c r="AW158" i="5"/>
  <c r="AY201" i="5"/>
  <c r="AV201" i="5"/>
  <c r="AZ201" i="5"/>
  <c r="AU201" i="5"/>
  <c r="AP201" i="5" s="1"/>
  <c r="AQ201" i="5" s="1"/>
  <c r="AV188" i="5"/>
  <c r="AZ188" i="5"/>
  <c r="AY188" i="5"/>
  <c r="AV158" i="5"/>
  <c r="AZ158" i="5"/>
  <c r="AY158" i="5"/>
  <c r="AZ140" i="5"/>
  <c r="AY140" i="5"/>
  <c r="AX140" i="5"/>
  <c r="AZ118" i="5"/>
  <c r="AY118" i="5"/>
  <c r="AV118" i="5"/>
  <c r="AR118" i="5" s="1"/>
  <c r="AS118" i="5" s="1"/>
  <c r="AW118" i="5"/>
  <c r="AZ90" i="5"/>
  <c r="AY90" i="5"/>
  <c r="AZ62" i="5"/>
  <c r="AY62" i="5"/>
  <c r="BB22" i="5"/>
  <c r="BA22" i="5"/>
  <c r="AZ22" i="5"/>
  <c r="AX22" i="5"/>
  <c r="AR22" i="5" s="1"/>
  <c r="AS22" i="5" s="1"/>
  <c r="AW22" i="5"/>
  <c r="AY22" i="5"/>
  <c r="AW140" i="5"/>
  <c r="AX90" i="5"/>
  <c r="AW90" i="5"/>
  <c r="AX62" i="5"/>
  <c r="AW62" i="5"/>
  <c r="AW56" i="5"/>
  <c r="AU188" i="5"/>
  <c r="AP188" i="5" s="1"/>
  <c r="AQ188" i="5" s="1"/>
  <c r="AU158" i="5"/>
  <c r="AP158" i="5" s="1"/>
  <c r="AQ158" i="5" s="1"/>
  <c r="AV140" i="5"/>
  <c r="AR140" i="5" s="1"/>
  <c r="AS140" i="5" s="1"/>
  <c r="AU118" i="5"/>
  <c r="AP118" i="5" s="1"/>
  <c r="AQ118" i="5" s="1"/>
  <c r="AV90" i="5"/>
  <c r="AR90" i="5" s="1"/>
  <c r="AS90" i="5" s="1"/>
  <c r="AU90" i="5"/>
  <c r="AP90" i="5" s="1"/>
  <c r="AQ90" i="5" s="1"/>
  <c r="AV62" i="5"/>
  <c r="AR62" i="5" s="1"/>
  <c r="AS62" i="5" s="1"/>
  <c r="AU62" i="5"/>
  <c r="AP62" i="5" s="1"/>
  <c r="AQ62" i="5" s="1"/>
  <c r="AV56" i="5"/>
  <c r="AR56" i="5" s="1"/>
  <c r="AS56" i="5" s="1"/>
  <c r="AU35" i="5"/>
  <c r="AP35" i="5" s="1"/>
  <c r="AQ35" i="5" s="1"/>
  <c r="AL439" i="5"/>
  <c r="AM439" i="5"/>
  <c r="AN439" i="5"/>
  <c r="AK439" i="5"/>
  <c r="BM212" i="7" l="1"/>
  <c r="BJ212" i="7"/>
  <c r="CI212" i="7"/>
  <c r="CJ212" i="7"/>
  <c r="BP212" i="7"/>
  <c r="B212" i="7"/>
  <c r="G212" i="7"/>
  <c r="BT212" i="7"/>
  <c r="BS212" i="7"/>
  <c r="BR212" i="7"/>
  <c r="BQ212" i="7"/>
  <c r="BO212" i="7"/>
  <c r="BN212" i="7"/>
  <c r="BK212" i="7"/>
  <c r="BI212" i="7"/>
  <c r="BH212" i="7"/>
  <c r="BG212" i="7"/>
  <c r="BF212" i="7"/>
  <c r="BE212" i="7"/>
  <c r="BD212" i="7"/>
  <c r="BB212" i="7"/>
  <c r="BA212" i="7"/>
  <c r="AZ212" i="7"/>
  <c r="AY212" i="7"/>
  <c r="AX212" i="7"/>
  <c r="AW212" i="7"/>
  <c r="AV212" i="7"/>
  <c r="AU212" i="7"/>
  <c r="AS212" i="7"/>
  <c r="AR212" i="7"/>
  <c r="AQ212" i="7"/>
  <c r="AP212" i="7"/>
  <c r="AO212" i="7"/>
  <c r="AN212" i="7"/>
  <c r="AM212" i="7"/>
  <c r="AL212" i="7"/>
  <c r="AJ212" i="7"/>
  <c r="AI212" i="7"/>
  <c r="AH212" i="7"/>
  <c r="AG212" i="7"/>
  <c r="AF212" i="7"/>
  <c r="AE212" i="7"/>
  <c r="AD212" i="7"/>
  <c r="AC212" i="7"/>
  <c r="AA212" i="7"/>
  <c r="Z212" i="7"/>
  <c r="Y212" i="7"/>
  <c r="X212" i="7"/>
  <c r="W212" i="7"/>
  <c r="V212" i="7"/>
  <c r="U212" i="7"/>
  <c r="T212" i="7"/>
  <c r="R212" i="7"/>
  <c r="Q212" i="7"/>
  <c r="P212" i="7"/>
  <c r="O212" i="7"/>
  <c r="N212" i="7"/>
  <c r="M212" i="7"/>
  <c r="L212" i="7"/>
  <c r="K212" i="7"/>
  <c r="I212" i="7"/>
  <c r="H212" i="7"/>
  <c r="E212" i="7"/>
  <c r="D212" i="7"/>
  <c r="C212" i="7"/>
  <c r="C57" i="7"/>
  <c r="AP22" i="5"/>
  <c r="AQ22" i="5" s="1"/>
  <c r="AR158" i="5"/>
  <c r="AS158" i="5" s="1"/>
  <c r="AR188" i="5"/>
  <c r="AS188" i="5" s="1"/>
  <c r="AR201" i="5"/>
  <c r="AS201" i="5" s="1"/>
  <c r="AP140" i="5"/>
  <c r="AQ140" i="5" s="1"/>
  <c r="AP56" i="5"/>
  <c r="AQ56" i="5" s="1"/>
  <c r="AR35" i="5"/>
  <c r="AS35" i="5" s="1"/>
  <c r="AR40" i="5"/>
  <c r="AS40" i="5" s="1"/>
  <c r="AP44" i="5"/>
  <c r="AQ44" i="5" s="1"/>
  <c r="AR44" i="5"/>
  <c r="AS44" i="5" s="1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Q54" i="5"/>
  <c r="AQ53" i="5"/>
  <c r="AQ52" i="5"/>
  <c r="AQ51" i="5"/>
  <c r="AQ50" i="5"/>
  <c r="AQ49" i="5"/>
  <c r="AQ47" i="5"/>
  <c r="AQ46" i="5"/>
  <c r="AQ45" i="5"/>
  <c r="AQ43" i="5"/>
  <c r="AQ42" i="5"/>
  <c r="AQ41" i="5"/>
  <c r="AQ39" i="5"/>
  <c r="AQ38" i="5"/>
  <c r="AQ37" i="5"/>
  <c r="AQ36" i="5"/>
  <c r="AS54" i="5"/>
  <c r="AS53" i="5"/>
  <c r="AS52" i="5"/>
  <c r="AS51" i="5"/>
  <c r="AS50" i="5"/>
  <c r="AS49" i="5"/>
  <c r="AS47" i="5"/>
  <c r="AS46" i="5"/>
  <c r="AS45" i="5"/>
  <c r="AS43" i="5"/>
  <c r="AS42" i="5"/>
  <c r="AS41" i="5"/>
  <c r="AS39" i="5"/>
  <c r="AS38" i="5"/>
  <c r="AS37" i="5"/>
  <c r="AS36" i="5"/>
  <c r="AS61" i="5"/>
  <c r="AQ61" i="5"/>
  <c r="AQ87" i="5"/>
  <c r="AQ86" i="5"/>
  <c r="AQ85" i="5"/>
  <c r="AQ84" i="5"/>
  <c r="AQ83" i="5"/>
  <c r="AQ82" i="5"/>
  <c r="AQ81" i="5"/>
  <c r="AQ80" i="5"/>
  <c r="AQ79" i="5"/>
  <c r="AQ78" i="5"/>
  <c r="AQ77" i="5"/>
  <c r="AQ76" i="5"/>
  <c r="AQ75" i="5"/>
  <c r="AQ74" i="5"/>
  <c r="AQ73" i="5"/>
  <c r="AQ72" i="5"/>
  <c r="AQ71" i="5"/>
  <c r="AQ70" i="5"/>
  <c r="AQ69" i="5"/>
  <c r="AQ68" i="5"/>
  <c r="AQ67" i="5"/>
  <c r="AQ66" i="5"/>
  <c r="AQ65" i="5"/>
  <c r="AQ64" i="5"/>
  <c r="AQ63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Q89" i="5"/>
  <c r="AP211" i="5"/>
  <c r="AQ208" i="5"/>
  <c r="AQ206" i="5"/>
  <c r="AQ205" i="5"/>
  <c r="AQ203" i="5"/>
  <c r="AQ200" i="5"/>
  <c r="AQ198" i="5"/>
  <c r="AQ195" i="5"/>
  <c r="AQ194" i="5"/>
  <c r="AQ193" i="5"/>
  <c r="AQ192" i="5"/>
  <c r="AQ191" i="5"/>
  <c r="AQ190" i="5"/>
  <c r="AQ189" i="5"/>
  <c r="AQ187" i="5"/>
  <c r="AQ185" i="5"/>
  <c r="AQ184" i="5"/>
  <c r="AQ183" i="5"/>
  <c r="AQ182" i="5"/>
  <c r="AQ181" i="5"/>
  <c r="AQ180" i="5"/>
  <c r="AQ179" i="5"/>
  <c r="AQ178" i="5"/>
  <c r="AQ177" i="5"/>
  <c r="AQ176" i="5"/>
  <c r="AQ175" i="5"/>
  <c r="AQ174" i="5"/>
  <c r="AQ173" i="5"/>
  <c r="AQ172" i="5"/>
  <c r="AQ171" i="5"/>
  <c r="AQ170" i="5"/>
  <c r="AQ169" i="5"/>
  <c r="AQ168" i="5"/>
  <c r="AQ167" i="5"/>
  <c r="AQ166" i="5"/>
  <c r="AQ165" i="5"/>
  <c r="AQ164" i="5"/>
  <c r="AQ163" i="5"/>
  <c r="AQ162" i="5"/>
  <c r="AQ161" i="5"/>
  <c r="AQ160" i="5"/>
  <c r="AQ159" i="5"/>
  <c r="AQ157" i="5"/>
  <c r="AQ155" i="5"/>
  <c r="AQ154" i="5"/>
  <c r="AQ153" i="5"/>
  <c r="AQ152" i="5"/>
  <c r="AQ151" i="5"/>
  <c r="AQ150" i="5"/>
  <c r="AQ149" i="5"/>
  <c r="AQ148" i="5"/>
  <c r="AQ147" i="5"/>
  <c r="AQ146" i="5"/>
  <c r="AQ145" i="5"/>
  <c r="AQ144" i="5"/>
  <c r="AQ143" i="5"/>
  <c r="AQ142" i="5"/>
  <c r="AQ141" i="5"/>
  <c r="AQ139" i="5"/>
  <c r="AQ137" i="5"/>
  <c r="AQ136" i="5"/>
  <c r="AQ135" i="5"/>
  <c r="AQ134" i="5"/>
  <c r="AQ133" i="5"/>
  <c r="AQ132" i="5"/>
  <c r="AQ131" i="5"/>
  <c r="AQ130" i="5"/>
  <c r="AQ129" i="5"/>
  <c r="AQ128" i="5"/>
  <c r="AQ127" i="5"/>
  <c r="AQ126" i="5"/>
  <c r="AQ125" i="5"/>
  <c r="AQ124" i="5"/>
  <c r="AQ123" i="5"/>
  <c r="AQ122" i="5"/>
  <c r="AQ121" i="5"/>
  <c r="AQ120" i="5"/>
  <c r="AQ119" i="5"/>
  <c r="AQ117" i="5"/>
  <c r="AQ115" i="5"/>
  <c r="AQ114" i="5"/>
  <c r="AQ113" i="5"/>
  <c r="AQ112" i="5"/>
  <c r="AQ111" i="5"/>
  <c r="AQ110" i="5"/>
  <c r="AQ109" i="5"/>
  <c r="AQ108" i="5"/>
  <c r="AQ107" i="5"/>
  <c r="AQ105" i="5"/>
  <c r="AQ104" i="5"/>
  <c r="AQ103" i="5"/>
  <c r="AQ101" i="5"/>
  <c r="AQ100" i="5"/>
  <c r="AQ99" i="5"/>
  <c r="AQ98" i="5"/>
  <c r="AQ97" i="5"/>
  <c r="AQ96" i="5"/>
  <c r="AQ92" i="5"/>
  <c r="AQ91" i="5"/>
  <c r="AQ95" i="5"/>
  <c r="AS89" i="5"/>
  <c r="AR211" i="5"/>
  <c r="AS208" i="5"/>
  <c r="AS206" i="5"/>
  <c r="AS205" i="5"/>
  <c r="AS203" i="5"/>
  <c r="AS200" i="5"/>
  <c r="AS198" i="5"/>
  <c r="AS195" i="5"/>
  <c r="AS194" i="5"/>
  <c r="AS193" i="5"/>
  <c r="AS192" i="5"/>
  <c r="AS191" i="5"/>
  <c r="AS190" i="5"/>
  <c r="AS189" i="5"/>
  <c r="AS187" i="5"/>
  <c r="AS185" i="5"/>
  <c r="AS184" i="5"/>
  <c r="AS183" i="5"/>
  <c r="AS182" i="5"/>
  <c r="AS181" i="5"/>
  <c r="AS180" i="5"/>
  <c r="AS179" i="5"/>
  <c r="AS178" i="5"/>
  <c r="AS177" i="5"/>
  <c r="AS176" i="5"/>
  <c r="AS175" i="5"/>
  <c r="AS174" i="5"/>
  <c r="AS173" i="5"/>
  <c r="AS172" i="5"/>
  <c r="AS171" i="5"/>
  <c r="AS170" i="5"/>
  <c r="AS169" i="5"/>
  <c r="AS168" i="5"/>
  <c r="AS167" i="5"/>
  <c r="AS166" i="5"/>
  <c r="AS165" i="5"/>
  <c r="AS164" i="5"/>
  <c r="AS163" i="5"/>
  <c r="AS162" i="5"/>
  <c r="AS161" i="5"/>
  <c r="AS160" i="5"/>
  <c r="AS159" i="5"/>
  <c r="AS157" i="5"/>
  <c r="AS155" i="5"/>
  <c r="AS154" i="5"/>
  <c r="AS153" i="5"/>
  <c r="AS152" i="5"/>
  <c r="AS151" i="5"/>
  <c r="AS150" i="5"/>
  <c r="AS149" i="5"/>
  <c r="AS148" i="5"/>
  <c r="AS147" i="5"/>
  <c r="AS146" i="5"/>
  <c r="AS145" i="5"/>
  <c r="AS144" i="5"/>
  <c r="AS143" i="5"/>
  <c r="AS142" i="5"/>
  <c r="AS141" i="5"/>
  <c r="AS139" i="5"/>
  <c r="AS137" i="5"/>
  <c r="AS136" i="5"/>
  <c r="AS135" i="5"/>
  <c r="AS134" i="5"/>
  <c r="AS133" i="5"/>
  <c r="AS132" i="5"/>
  <c r="AS131" i="5"/>
  <c r="AS130" i="5"/>
  <c r="AS129" i="5"/>
  <c r="AS128" i="5"/>
  <c r="AS127" i="5"/>
  <c r="AS126" i="5"/>
  <c r="AS125" i="5"/>
  <c r="AS124" i="5"/>
  <c r="AS123" i="5"/>
  <c r="AS122" i="5"/>
  <c r="AS121" i="5"/>
  <c r="AS120" i="5"/>
  <c r="AS119" i="5"/>
  <c r="AS117" i="5"/>
  <c r="AS115" i="5"/>
  <c r="AS114" i="5"/>
  <c r="AS113" i="5"/>
  <c r="AS112" i="5"/>
  <c r="AS111" i="5"/>
  <c r="AS110" i="5"/>
  <c r="AS109" i="5"/>
  <c r="AS108" i="5"/>
  <c r="AS107" i="5"/>
  <c r="AS105" i="5"/>
  <c r="AS104" i="5"/>
  <c r="AS103" i="5"/>
  <c r="AS101" i="5"/>
  <c r="AS100" i="5"/>
  <c r="AS99" i="5"/>
  <c r="AS98" i="5"/>
  <c r="AS97" i="5"/>
  <c r="AS96" i="5"/>
  <c r="AS95" i="5"/>
  <c r="AS92" i="5"/>
  <c r="AS91" i="5"/>
  <c r="AM361" i="5"/>
  <c r="AK361" i="5"/>
  <c r="AN358" i="5"/>
  <c r="AN346" i="5"/>
  <c r="AN336" i="5"/>
  <c r="AN306" i="5"/>
  <c r="AN288" i="5"/>
  <c r="AN268" i="5"/>
  <c r="AN243" i="5"/>
  <c r="AL201" i="5"/>
  <c r="AM201" i="5"/>
  <c r="AN201" i="5"/>
  <c r="AK201" i="5"/>
  <c r="AL188" i="5"/>
  <c r="AM188" i="5"/>
  <c r="AN188" i="5"/>
  <c r="AK188" i="5"/>
  <c r="AL158" i="5"/>
  <c r="AM158" i="5"/>
  <c r="AN158" i="5"/>
  <c r="AK158" i="5"/>
  <c r="AL140" i="5"/>
  <c r="AM140" i="5"/>
  <c r="AN140" i="5"/>
  <c r="AK140" i="5"/>
  <c r="AL118" i="5"/>
  <c r="AM118" i="5"/>
  <c r="AN118" i="5"/>
  <c r="AK118" i="5"/>
  <c r="AK90" i="5"/>
  <c r="AL90" i="5"/>
  <c r="AM90" i="5"/>
  <c r="AN90" i="5"/>
  <c r="AL62" i="5"/>
  <c r="AM62" i="5"/>
  <c r="AN62" i="5"/>
  <c r="AK62" i="5"/>
  <c r="AL44" i="5"/>
  <c r="AM44" i="5"/>
  <c r="AN44" i="5"/>
  <c r="AK44" i="5"/>
  <c r="AL40" i="5"/>
  <c r="AM40" i="5"/>
  <c r="AN40" i="5"/>
  <c r="AK40" i="5"/>
  <c r="AL35" i="5"/>
  <c r="AM35" i="5"/>
  <c r="AN35" i="5"/>
  <c r="AK35" i="5"/>
  <c r="AL22" i="5"/>
  <c r="AM22" i="5"/>
  <c r="AN22" i="5"/>
  <c r="AK22" i="5"/>
  <c r="AF22" i="5"/>
  <c r="AK211" i="5" l="1"/>
  <c r="AL211" i="5"/>
  <c r="AS211" i="5"/>
  <c r="AQ211" i="5"/>
  <c r="AL56" i="5"/>
  <c r="AM211" i="5"/>
  <c r="AK56" i="5"/>
  <c r="AN56" i="5"/>
  <c r="AM56" i="5"/>
  <c r="AN211" i="5"/>
  <c r="AG439" i="5"/>
  <c r="AH439" i="5"/>
  <c r="AI439" i="5"/>
  <c r="AF439" i="5"/>
  <c r="AH361" i="5"/>
  <c r="AF361" i="5"/>
  <c r="AI358" i="5"/>
  <c r="AI346" i="5"/>
  <c r="AI336" i="5"/>
  <c r="AI306" i="5"/>
  <c r="AI288" i="5"/>
  <c r="AD268" i="5"/>
  <c r="AI268" i="5"/>
  <c r="AI243" i="5"/>
  <c r="AF140" i="5"/>
  <c r="AB118" i="5"/>
  <c r="AH118" i="5"/>
  <c r="AG118" i="5"/>
  <c r="AF118" i="5"/>
  <c r="AF90" i="5"/>
  <c r="AF62" i="5"/>
  <c r="AG44" i="5"/>
  <c r="AH44" i="5"/>
  <c r="AI44" i="5"/>
  <c r="AF44" i="5"/>
  <c r="AG40" i="5"/>
  <c r="AH40" i="5"/>
  <c r="AI40" i="5"/>
  <c r="AF40" i="5"/>
  <c r="AD40" i="5"/>
  <c r="AG35" i="5"/>
  <c r="AH35" i="5"/>
  <c r="AI35" i="5"/>
  <c r="AF35" i="5"/>
  <c r="AB22" i="5"/>
  <c r="AC22" i="5"/>
  <c r="AD22" i="5"/>
  <c r="AG22" i="5"/>
  <c r="AH22" i="5"/>
  <c r="AI22" i="5"/>
  <c r="AA22" i="5"/>
  <c r="AC90" i="5"/>
  <c r="AA40" i="5"/>
  <c r="AA35" i="5"/>
  <c r="Y439" i="5"/>
  <c r="V361" i="5"/>
  <c r="V35" i="5"/>
  <c r="Q90" i="5"/>
  <c r="Q44" i="5"/>
  <c r="AI201" i="5"/>
  <c r="AH201" i="5"/>
  <c r="AG201" i="5"/>
  <c r="AF201" i="5"/>
  <c r="AI188" i="5"/>
  <c r="AH188" i="5"/>
  <c r="AG188" i="5"/>
  <c r="AF188" i="5"/>
  <c r="AI158" i="5"/>
  <c r="AH158" i="5"/>
  <c r="AG158" i="5"/>
  <c r="AF158" i="5"/>
  <c r="AI140" i="5"/>
  <c r="AH140" i="5"/>
  <c r="AG140" i="5"/>
  <c r="AI118" i="5"/>
  <c r="AI90" i="5"/>
  <c r="AH90" i="5"/>
  <c r="AG90" i="5"/>
  <c r="AI62" i="5"/>
  <c r="AH62" i="5"/>
  <c r="AG62" i="5"/>
  <c r="AG56" i="5" l="1"/>
  <c r="AG211" i="5"/>
  <c r="AF56" i="5"/>
  <c r="AF211" i="5"/>
  <c r="AI56" i="5"/>
  <c r="AH56" i="5"/>
  <c r="AH211" i="5"/>
  <c r="AI211" i="5"/>
  <c r="M439" i="5"/>
  <c r="M35" i="5"/>
  <c r="H439" i="5"/>
  <c r="I361" i="5"/>
  <c r="G361" i="5"/>
  <c r="J268" i="5"/>
  <c r="G90" i="5"/>
  <c r="I22" i="5"/>
  <c r="H22" i="5"/>
  <c r="E268" i="5"/>
  <c r="E243" i="5"/>
  <c r="C158" i="5"/>
  <c r="C90" i="5"/>
  <c r="E56" i="5"/>
  <c r="D56" i="5"/>
  <c r="C56" i="5"/>
  <c r="C35" i="5"/>
  <c r="B35" i="5"/>
  <c r="AD439" i="5" l="1"/>
  <c r="AC439" i="5"/>
  <c r="AB439" i="5"/>
  <c r="AA439" i="5"/>
  <c r="X439" i="5"/>
  <c r="W439" i="5"/>
  <c r="V439" i="5"/>
  <c r="T439" i="5"/>
  <c r="S439" i="5"/>
  <c r="R439" i="5"/>
  <c r="Q439" i="5"/>
  <c r="O439" i="5"/>
  <c r="N439" i="5"/>
  <c r="L439" i="5"/>
  <c r="J439" i="5"/>
  <c r="I439" i="5"/>
  <c r="G439" i="5"/>
  <c r="E439" i="5"/>
  <c r="D439" i="5"/>
  <c r="C439" i="5"/>
  <c r="B439" i="5"/>
  <c r="AC361" i="5"/>
  <c r="AA361" i="5"/>
  <c r="X361" i="5"/>
  <c r="S361" i="5"/>
  <c r="Q361" i="5"/>
  <c r="N361" i="5"/>
  <c r="L361" i="5"/>
  <c r="D361" i="5"/>
  <c r="B361" i="5"/>
  <c r="AD346" i="5"/>
  <c r="Y346" i="5"/>
  <c r="T346" i="5"/>
  <c r="O346" i="5"/>
  <c r="J346" i="5"/>
  <c r="E346" i="5"/>
  <c r="AD336" i="5"/>
  <c r="Y336" i="5"/>
  <c r="T336" i="5"/>
  <c r="O336" i="5"/>
  <c r="J336" i="5"/>
  <c r="E336" i="5"/>
  <c r="AD306" i="5"/>
  <c r="Y306" i="5"/>
  <c r="T306" i="5"/>
  <c r="O306" i="5"/>
  <c r="J306" i="5"/>
  <c r="E306" i="5"/>
  <c r="AD288" i="5"/>
  <c r="Y288" i="5"/>
  <c r="T288" i="5"/>
  <c r="O288" i="5"/>
  <c r="J288" i="5"/>
  <c r="E288" i="5"/>
  <c r="Y268" i="5"/>
  <c r="T268" i="5"/>
  <c r="O268" i="5"/>
  <c r="AD243" i="5"/>
  <c r="Y243" i="5"/>
  <c r="T243" i="5"/>
  <c r="O243" i="5"/>
  <c r="J243" i="5"/>
  <c r="AD188" i="5"/>
  <c r="AD158" i="5"/>
  <c r="AD140" i="5"/>
  <c r="AD118" i="5"/>
  <c r="AD90" i="5"/>
  <c r="AD62" i="5"/>
  <c r="AD201" i="5"/>
  <c r="AC188" i="5"/>
  <c r="AC158" i="5"/>
  <c r="AC140" i="5"/>
  <c r="AC118" i="5"/>
  <c r="AC62" i="5"/>
  <c r="AC201" i="5"/>
  <c r="AB188" i="5"/>
  <c r="AB158" i="5"/>
  <c r="AB140" i="5"/>
  <c r="AB90" i="5"/>
  <c r="AB62" i="5"/>
  <c r="AB201" i="5"/>
  <c r="AA188" i="5"/>
  <c r="AA158" i="5"/>
  <c r="AA140" i="5"/>
  <c r="AA118" i="5"/>
  <c r="AA90" i="5"/>
  <c r="AA62" i="5"/>
  <c r="AA201" i="5"/>
  <c r="Y188" i="5"/>
  <c r="Y158" i="5"/>
  <c r="Y140" i="5"/>
  <c r="Y118" i="5"/>
  <c r="Y90" i="5"/>
  <c r="Y62" i="5"/>
  <c r="X188" i="5"/>
  <c r="X158" i="5"/>
  <c r="X140" i="5"/>
  <c r="X118" i="5"/>
  <c r="X90" i="5"/>
  <c r="X62" i="5"/>
  <c r="W188" i="5"/>
  <c r="W158" i="5"/>
  <c r="W140" i="5"/>
  <c r="W118" i="5"/>
  <c r="W90" i="5"/>
  <c r="W62" i="5"/>
  <c r="V188" i="5"/>
  <c r="V158" i="5"/>
  <c r="V140" i="5"/>
  <c r="V118" i="5"/>
  <c r="V90" i="5"/>
  <c r="V62" i="5"/>
  <c r="S188" i="5"/>
  <c r="S158" i="5"/>
  <c r="S140" i="5"/>
  <c r="S118" i="5"/>
  <c r="S90" i="5"/>
  <c r="S62" i="5"/>
  <c r="R188" i="5"/>
  <c r="R158" i="5"/>
  <c r="R140" i="5"/>
  <c r="R118" i="5"/>
  <c r="R90" i="5"/>
  <c r="R62" i="5"/>
  <c r="Q188" i="5"/>
  <c r="Q158" i="5"/>
  <c r="Q140" i="5"/>
  <c r="Q118" i="5"/>
  <c r="Q62" i="5"/>
  <c r="O188" i="5"/>
  <c r="O158" i="5"/>
  <c r="O140" i="5"/>
  <c r="O118" i="5"/>
  <c r="O90" i="5"/>
  <c r="O62" i="5"/>
  <c r="N188" i="5"/>
  <c r="N158" i="5"/>
  <c r="N140" i="5"/>
  <c r="N118" i="5"/>
  <c r="N90" i="5"/>
  <c r="N62" i="5"/>
  <c r="M188" i="5"/>
  <c r="M158" i="5"/>
  <c r="M140" i="5"/>
  <c r="M118" i="5"/>
  <c r="M90" i="5"/>
  <c r="M62" i="5"/>
  <c r="L188" i="5"/>
  <c r="L158" i="5"/>
  <c r="L140" i="5"/>
  <c r="L118" i="5"/>
  <c r="L90" i="5"/>
  <c r="L62" i="5"/>
  <c r="J188" i="5"/>
  <c r="J158" i="5"/>
  <c r="J140" i="5"/>
  <c r="J118" i="5"/>
  <c r="J90" i="5"/>
  <c r="J62" i="5"/>
  <c r="I188" i="5"/>
  <c r="I158" i="5"/>
  <c r="I140" i="5"/>
  <c r="I118" i="5"/>
  <c r="I90" i="5"/>
  <c r="I62" i="5"/>
  <c r="H188" i="5"/>
  <c r="H158" i="5"/>
  <c r="H140" i="5"/>
  <c r="H118" i="5"/>
  <c r="H90" i="5"/>
  <c r="H62" i="5"/>
  <c r="G188" i="5"/>
  <c r="G158" i="5"/>
  <c r="G140" i="5"/>
  <c r="G118" i="5"/>
  <c r="G62" i="5"/>
  <c r="E201" i="5"/>
  <c r="E188" i="5"/>
  <c r="E158" i="5"/>
  <c r="E140" i="5"/>
  <c r="E118" i="5"/>
  <c r="E90" i="5"/>
  <c r="E62" i="5"/>
  <c r="D201" i="5"/>
  <c r="D188" i="5"/>
  <c r="D158" i="5"/>
  <c r="D140" i="5"/>
  <c r="D118" i="5"/>
  <c r="D90" i="5"/>
  <c r="D62" i="5"/>
  <c r="C188" i="5"/>
  <c r="C201" i="5"/>
  <c r="C62" i="5"/>
  <c r="C118" i="5"/>
  <c r="C140" i="5"/>
  <c r="B90" i="5"/>
  <c r="B118" i="5"/>
  <c r="B140" i="5"/>
  <c r="B158" i="5"/>
  <c r="B188" i="5"/>
  <c r="B201" i="5"/>
  <c r="T188" i="5"/>
  <c r="T158" i="5"/>
  <c r="T140" i="5"/>
  <c r="T118" i="5"/>
  <c r="T90" i="5"/>
  <c r="T62" i="5"/>
  <c r="B62" i="5"/>
  <c r="AD44" i="5"/>
  <c r="AD35" i="5"/>
  <c r="AC44" i="5"/>
  <c r="AC40" i="5"/>
  <c r="AC35" i="5"/>
  <c r="AB44" i="5"/>
  <c r="AB40" i="5"/>
  <c r="AB35" i="5"/>
  <c r="AA44" i="5"/>
  <c r="AA56" i="5" s="1"/>
  <c r="Y44" i="5"/>
  <c r="Y40" i="5"/>
  <c r="Y35" i="5"/>
  <c r="X44" i="5"/>
  <c r="X40" i="5"/>
  <c r="X35" i="5"/>
  <c r="W44" i="5"/>
  <c r="W40" i="5"/>
  <c r="W35" i="5"/>
  <c r="V44" i="5"/>
  <c r="V40" i="5"/>
  <c r="T44" i="5"/>
  <c r="T40" i="5"/>
  <c r="T35" i="5"/>
  <c r="S44" i="5"/>
  <c r="S40" i="5"/>
  <c r="S35" i="5"/>
  <c r="R35" i="5"/>
  <c r="R40" i="5"/>
  <c r="R44" i="5"/>
  <c r="Q35" i="5"/>
  <c r="Q40" i="5"/>
  <c r="O35" i="5"/>
  <c r="O40" i="5"/>
  <c r="O44" i="5"/>
  <c r="N35" i="5"/>
  <c r="N40" i="5"/>
  <c r="N44" i="5"/>
  <c r="M40" i="5"/>
  <c r="M44" i="5"/>
  <c r="L35" i="5"/>
  <c r="L40" i="5"/>
  <c r="L44" i="5"/>
  <c r="J35" i="5"/>
  <c r="J40" i="5"/>
  <c r="J44" i="5"/>
  <c r="I35" i="5"/>
  <c r="I40" i="5"/>
  <c r="I44" i="5"/>
  <c r="H35" i="5"/>
  <c r="H40" i="5"/>
  <c r="H44" i="5"/>
  <c r="G35" i="5"/>
  <c r="G40" i="5"/>
  <c r="G44" i="5"/>
  <c r="E44" i="5"/>
  <c r="D44" i="5"/>
  <c r="C44" i="5"/>
  <c r="B56" i="5"/>
  <c r="B44" i="5"/>
  <c r="E40" i="5"/>
  <c r="D40" i="5"/>
  <c r="C40" i="5"/>
  <c r="B40" i="5"/>
  <c r="E35" i="5"/>
  <c r="D35" i="5"/>
  <c r="Y22" i="5"/>
  <c r="X22" i="5"/>
  <c r="W22" i="5"/>
  <c r="V22" i="5"/>
  <c r="T22" i="5"/>
  <c r="S22" i="5"/>
  <c r="R22" i="5"/>
  <c r="Q22" i="5"/>
  <c r="O22" i="5"/>
  <c r="N22" i="5"/>
  <c r="M22" i="5"/>
  <c r="L22" i="5"/>
  <c r="J22" i="5"/>
  <c r="G22" i="5"/>
  <c r="E22" i="5"/>
  <c r="D22" i="5"/>
  <c r="C22" i="5"/>
  <c r="B22" i="5"/>
  <c r="Q56" i="5" l="1"/>
  <c r="R211" i="5"/>
  <c r="Q211" i="5"/>
  <c r="G56" i="5"/>
  <c r="L56" i="5"/>
  <c r="I56" i="5"/>
  <c r="AB56" i="5"/>
  <c r="H211" i="5"/>
  <c r="J211" i="5"/>
  <c r="M211" i="5"/>
  <c r="AD56" i="5"/>
  <c r="AC211" i="5"/>
  <c r="B211" i="5"/>
  <c r="D211" i="5"/>
  <c r="S211" i="5"/>
  <c r="W211" i="5"/>
  <c r="Y211" i="5"/>
  <c r="V56" i="5"/>
  <c r="Y56" i="5"/>
  <c r="AC56" i="5"/>
  <c r="C211" i="5"/>
  <c r="AD211" i="5"/>
  <c r="T56" i="5"/>
  <c r="N56" i="5"/>
  <c r="S56" i="5"/>
  <c r="X56" i="5"/>
  <c r="G211" i="5"/>
  <c r="I211" i="5"/>
  <c r="V211" i="5"/>
  <c r="AB211" i="5"/>
  <c r="T211" i="5"/>
  <c r="J56" i="5"/>
  <c r="O56" i="5"/>
  <c r="O211" i="5"/>
  <c r="H56" i="5"/>
  <c r="M56" i="5"/>
  <c r="R56" i="5"/>
  <c r="W56" i="5"/>
  <c r="E211" i="5"/>
  <c r="L211" i="5"/>
  <c r="N211" i="5"/>
  <c r="X211" i="5"/>
  <c r="AA211" i="5"/>
  <c r="CG2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tc={FD440A61-EC1E-7145-A8EC-588956DBE057}</author>
    <author>Fatema Ali</author>
    <author>Carly Checholik</author>
    <author>Erik Ohlrogge</author>
  </authors>
  <commentList>
    <comment ref="AP2" authorId="0" shapeId="0" xr:uid="{FD440A61-EC1E-7145-A8EC-588956DBE05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Totals here calculated from fiscal quarterly reports, unconfirmed by NNC</t>
      </text>
    </comment>
    <comment ref="A20" authorId="1" shapeId="0" xr:uid="{8DFE3129-37DE-4ACC-87D9-43CC54691A12}">
      <text>
        <r>
          <rPr>
            <sz val="12"/>
            <color theme="1"/>
            <rFont val="Calibri"/>
            <family val="2"/>
            <scheme val="minor"/>
          </rPr>
          <t>Fatema Ali:
Introduced 2018-2019</t>
        </r>
      </text>
    </comment>
    <comment ref="A24" authorId="1" shapeId="0" xr:uid="{127E03B3-025C-4ED3-A10E-1229E87D4A7E}">
      <text>
        <r>
          <rPr>
            <sz val="12"/>
            <color theme="1"/>
            <rFont val="Calibri"/>
            <family val="2"/>
            <scheme val="minor"/>
          </rPr>
          <t xml:space="preserve">Fatema Ali:
NNC added new items to the subsidy list and increased the medium and high subsidy rates during the COVID-19 pandemic
https://www.nutritionnorthcanada.gc.ca/eng/1593803686454/1593803714791
</t>
        </r>
      </text>
    </comment>
    <comment ref="A27" authorId="1" shapeId="0" xr:uid="{938B98FC-4A3D-47E6-9795-336AC48CCDD9}">
      <text>
        <r>
          <rPr>
            <sz val="12"/>
            <color theme="1"/>
            <rFont val="Calibri"/>
            <family val="2"/>
            <scheme val="minor"/>
          </rPr>
          <t>Fatema Ali:
Subsidy level with highest percentage</t>
        </r>
      </text>
    </comment>
    <comment ref="A42" authorId="1" shapeId="0" xr:uid="{A277DD83-17C7-448D-82A1-86E6961B6FCD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48" authorId="1" shapeId="0" xr:uid="{8BAB905A-1A58-4243-89E0-E1C0E4BAF279}">
      <text>
        <r>
          <rPr>
            <sz val="12"/>
            <color theme="1"/>
            <rFont val="Calibri"/>
            <family val="2"/>
            <scheme val="minor"/>
          </rPr>
          <t>Fatema Ali:
Received subsidy during 2011-12, 2016-17</t>
        </r>
      </text>
    </comment>
    <comment ref="A89" authorId="1" shapeId="0" xr:uid="{C27A6AFF-59A0-410C-9285-AC610579DCAD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93" authorId="1" shapeId="0" xr:uid="{0293038B-3CAD-4B6F-A617-1A7BDA44807B}">
      <text>
        <r>
          <rPr>
            <sz val="12"/>
            <color theme="1"/>
            <rFont val="Calibri"/>
            <family val="2"/>
            <scheme val="minor"/>
          </rPr>
          <t>Fatema Ali:
Received subsidy 2011-12, 2012-13, 2013-14</t>
        </r>
      </text>
    </comment>
    <comment ref="A94" authorId="1" shapeId="0" xr:uid="{F8D2F6AD-0200-431B-93CA-55CE84F8A06E}">
      <text>
        <r>
          <rPr>
            <sz val="12"/>
            <color theme="1"/>
            <rFont val="Calibri"/>
            <family val="2"/>
            <scheme val="minor"/>
          </rPr>
          <t xml:space="preserve">Fatema Ali:
Eligible during part of the year
</t>
        </r>
      </text>
    </comment>
    <comment ref="A95" authorId="1" shapeId="0" xr:uid="{352A9F3E-A017-4D36-9415-1F4EE67FEB49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96" authorId="1" shapeId="0" xr:uid="{69C06567-7DD7-444D-8FE1-72F5E7A941FC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02" authorId="1" shapeId="0" xr:uid="{FF5FB6B0-6CCA-4373-BCF4-9860D0F2393E}">
      <text>
        <r>
          <rPr>
            <sz val="12"/>
            <color theme="1"/>
            <rFont val="Calibri"/>
            <family val="2"/>
            <scheme val="minor"/>
          </rPr>
          <t>Fatema Ali:
Received subsidy during 2012-13</t>
        </r>
      </text>
    </comment>
    <comment ref="A105" authorId="1" shapeId="0" xr:uid="{4B3792E2-88DE-4E5B-B17E-A65812917242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06" authorId="1" shapeId="0" xr:uid="{B027FFE5-F0C2-436B-B098-92DD6F902756}">
      <text>
        <r>
          <rPr>
            <sz val="12"/>
            <color theme="1"/>
            <rFont val="Calibri"/>
            <family val="2"/>
            <scheme val="minor"/>
          </rPr>
          <t xml:space="preserve">Fatema Ali:
Eligible however, has not received subsidy </t>
        </r>
      </text>
    </comment>
    <comment ref="A107" authorId="1" shapeId="0" xr:uid="{20BF3C39-B56C-432C-84A9-6BE64738EB4F}">
      <text>
        <r>
          <rPr>
            <sz val="12"/>
            <color theme="1"/>
            <rFont val="Calibri"/>
            <family val="2"/>
            <scheme val="minor"/>
          </rPr>
          <t xml:space="preserve">Fatema Ali:
Received subsidy after 2012, and eligible during part of the year </t>
        </r>
      </text>
    </comment>
    <comment ref="A111" authorId="1" shapeId="0" xr:uid="{6EB017CF-E482-4955-9E77-8F923C90707A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14" authorId="1" shapeId="0" xr:uid="{0A765DA8-F201-4B10-9C95-528F2DBBA769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K210" authorId="2" shapeId="0" xr:uid="{8604CAE0-0D13-7E42-A28C-327F761107DD}">
      <text>
        <r>
          <rPr>
            <b/>
            <sz val="10"/>
            <color rgb="FF000000"/>
            <rFont val="Tahoma"/>
            <family val="2"/>
          </rPr>
          <t>Carly Checholik: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For 2018-2019 the totals were not automatically calculated, however the total is provided for each province/territory. The total represents my calculation of their provided "totals"- which still differs from the corrected sum values. </t>
        </r>
      </text>
    </comment>
    <comment ref="A245" authorId="1" shapeId="0" xr:uid="{4C8C1DF9-CD4E-4917-92A6-0A57FA2BADD2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248" authorId="1" shapeId="0" xr:uid="{800054CA-7C0E-419E-B16D-A978BA2CB6F0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49" authorId="1" shapeId="0" xr:uid="{FCB16842-B0D0-4B86-8FCD-43DDB0662DCD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50" authorId="1" shapeId="0" xr:uid="{677F8F05-4CC3-4A8B-A40E-5BC4F41AE1B1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58" authorId="1" shapeId="0" xr:uid="{DC1A183D-C87A-4F8B-8F39-1DB55A758E42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59" authorId="1" shapeId="0" xr:uid="{2ED9D7B8-247B-4A01-9F4A-57CDF6043343}">
      <text>
        <r>
          <rPr>
            <sz val="12"/>
            <color theme="1"/>
            <rFont val="Calibri"/>
            <family val="2"/>
            <scheme val="minor"/>
          </rPr>
          <t>Fatema Ali:
Received subsidy after 2014, and eligible during part of the year</t>
        </r>
      </text>
    </comment>
    <comment ref="A260" authorId="1" shapeId="0" xr:uid="{0D518BDB-23AA-4C9C-837E-FDF0C3795B91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264" authorId="1" shapeId="0" xr:uid="{9E03AECC-AD23-4E9F-A336-69C68B962765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66" authorId="1" shapeId="0" xr:uid="{630E34D4-B55F-43D2-8825-58C0CB82FB00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271" authorId="1" shapeId="0" xr:uid="{A84FF8A5-82BF-40D5-8F88-EAD766775A07}">
      <text>
        <r>
          <rPr>
            <sz val="12"/>
            <color theme="1"/>
            <rFont val="Calibri"/>
            <family val="2"/>
            <scheme val="minor"/>
          </rPr>
          <t>Fatema Ali:
Received subsidy during 2017-18</t>
        </r>
      </text>
    </comment>
    <comment ref="A272" authorId="1" shapeId="0" xr:uid="{A800AD19-BBBA-48DD-B7B6-F644DC7F236D}">
      <text>
        <r>
          <rPr>
            <sz val="12"/>
            <color theme="1"/>
            <rFont val="Calibri"/>
            <family val="2"/>
            <scheme val="minor"/>
          </rPr>
          <t>Fatema Ali:
Eligible during 2017-2019</t>
        </r>
      </text>
    </comment>
    <comment ref="A273" authorId="1" shapeId="0" xr:uid="{9BA2892A-CF45-4B15-BE9C-6BF6E305FDE5}">
      <text>
        <r>
          <rPr>
            <sz val="12"/>
            <color theme="1"/>
            <rFont val="Calibri"/>
            <family val="2"/>
            <scheme val="minor"/>
          </rPr>
          <t>Fatema Ali:
Received subsidy during 2017-2019</t>
        </r>
      </text>
    </comment>
    <comment ref="A281" authorId="1" shapeId="0" xr:uid="{95121807-3BC4-4708-9AB2-4F0C275F49AF}">
      <text>
        <r>
          <rPr>
            <sz val="12"/>
            <color theme="1"/>
            <rFont val="Calibri"/>
            <family val="2"/>
            <scheme val="minor"/>
          </rPr>
          <t>Fatema Ali:
Received subsidy after 2012</t>
        </r>
      </text>
    </comment>
    <comment ref="A283" authorId="1" shapeId="0" xr:uid="{F8709821-2076-4049-BE2B-0098E61B84DD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285" authorId="1" shapeId="0" xr:uid="{AB7B4A54-9F90-468C-A985-62FE845C2637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287" authorId="1" shapeId="0" xr:uid="{73923838-48E0-46FA-9C49-5BD96E7EFD6A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295" authorId="1" shapeId="0" xr:uid="{283DF201-EF10-4E9A-BF2E-CD7633877501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296" authorId="1" shapeId="0" xr:uid="{3C63998C-EFAA-4175-ACC1-C6FFBA20B86B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00" authorId="1" shapeId="0" xr:uid="{18D27917-AFAC-4A38-871A-ADE37A17826B}">
      <text>
        <r>
          <rPr>
            <sz val="12"/>
            <color theme="1"/>
            <rFont val="Calibri"/>
            <family val="2"/>
            <scheme val="minor"/>
          </rPr>
          <t>Fatema Ali:
Data only available during 2011-12, 2016-17, 2018-19</t>
        </r>
      </text>
    </comment>
    <comment ref="A304" authorId="1" shapeId="0" xr:uid="{D3307755-547D-4D01-8562-A9E45150D2CD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05" authorId="1" shapeId="0" xr:uid="{4F721733-B1D1-4EC9-8046-954F527395C7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12" authorId="1" shapeId="0" xr:uid="{7823BC83-8010-419B-9F32-892ED38F3DFC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13" authorId="1" shapeId="0" xr:uid="{3E9E66C3-EC36-493F-80FE-821C23EE405E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14" authorId="1" shapeId="0" xr:uid="{3595385F-8A93-4C70-8ECB-EA7346CBF796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15" authorId="1" shapeId="0" xr:uid="{6B699AF9-0F67-4F56-854D-36395F7AB7CD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18" authorId="1" shapeId="0" xr:uid="{EBF0B8D8-C8F5-42C9-A216-821F65E95B89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0" authorId="1" shapeId="0" xr:uid="{E1520B91-1554-4A37-ADEF-F199B8CE8397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1" authorId="1" shapeId="0" xr:uid="{A62139CE-1999-4D90-8F0F-15A8B5DA477A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2" authorId="1" shapeId="0" xr:uid="{F72F0DB2-A8D2-4E8B-8191-FBEE3DCB95B4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4" authorId="1" shapeId="0" xr:uid="{54D8C72E-B48E-4481-9FFD-2B8BACFE31C5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5" authorId="1" shapeId="0" xr:uid="{FF02E88A-D990-4832-9CD0-1903614007BF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7" authorId="1" shapeId="0" xr:uid="{A4E8FEAD-C607-4C18-ABFF-164D7D3E5761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8" authorId="1" shapeId="0" xr:uid="{E31D9B2B-3BFD-485E-B68E-C9CD925709A9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29" authorId="1" shapeId="0" xr:uid="{A38F6913-4D15-4FCA-9F8D-0D94F515F47D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30" authorId="1" shapeId="0" xr:uid="{9598DA02-E96B-4D6D-B69A-C1FA4663CEC1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31" authorId="1" shapeId="0" xr:uid="{B87539B8-77B6-4731-B972-0349861163B8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32" authorId="1" shapeId="0" xr:uid="{09836DC6-FE99-49C1-A46E-704362220977}">
      <text>
        <r>
          <rPr>
            <sz val="12"/>
            <color theme="1"/>
            <rFont val="Calibri"/>
            <family val="2"/>
            <scheme val="minor"/>
          </rPr>
          <t>Fatema Ali:
Received subsidy after 2018</t>
        </r>
      </text>
    </comment>
    <comment ref="A333" authorId="1" shapeId="0" xr:uid="{D7E84759-D5E4-4A12-BE4D-157E0DACBF35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34" authorId="1" shapeId="0" xr:uid="{8EB1B1E6-51B1-4D5E-9C70-668AE80320CA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335" authorId="1" shapeId="0" xr:uid="{27B20CFD-E349-4082-9084-F78709CAC179}">
      <text>
        <r>
          <rPr>
            <sz val="12"/>
            <color theme="1"/>
            <rFont val="Calibri"/>
            <family val="2"/>
            <scheme val="minor"/>
          </rPr>
          <t>Fatema Ali:
Received subsidy after 2017</t>
        </r>
      </text>
    </comment>
    <comment ref="AA419" authorId="3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Erik Ohlrogge:
Error on government website, correct value is 35,897,430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JeeHee Suh</author>
    <author>Fatema Ali</author>
  </authors>
  <commentList>
    <comment ref="AC16" authorId="0" shapeId="0" xr:uid="{EF3FA529-8D58-471D-9C32-09A652189B68}">
      <text>
        <r>
          <rPr>
            <sz val="12"/>
            <color theme="1"/>
            <rFont val="Calibri"/>
            <family val="2"/>
            <scheme val="minor"/>
          </rPr>
          <t>JeeHee Suh:
In the report, these values are mistakenly labeled as "eligible only for the community of Old Crow, Yukon" (already listed below). The values may not be accurate, either. https://www.nutritionnorthcanada.gc.ca/eng/1448996638479/1448996668957</t>
        </r>
      </text>
    </comment>
    <comment ref="A20" authorId="1" shapeId="0" xr:uid="{66F49BCA-AAF6-40A5-9F8E-A97E9116FC35}">
      <text>
        <r>
          <rPr>
            <sz val="12"/>
            <color theme="1"/>
            <rFont val="Calibri"/>
            <family val="2"/>
            <scheme val="minor"/>
          </rPr>
          <t>Fatema Ali:
Introduced 2018-2019</t>
        </r>
      </text>
    </comment>
    <comment ref="A25" authorId="1" shapeId="0" xr:uid="{FA7346C9-C879-4441-9ABB-90FAB5700CC7}">
      <text>
        <r>
          <rPr>
            <sz val="12"/>
            <color theme="1"/>
            <rFont val="Calibri"/>
            <family val="2"/>
            <scheme val="minor"/>
          </rPr>
          <t xml:space="preserve">Fatema Ali:
NNC added new items to the subsidy list and increased the medium and high subsidy rates during the COVID-19 pandemic
https://www.nutritionnorthcanada.gc.ca/eng/1593803686454/1593803714791
</t>
        </r>
      </text>
    </comment>
    <comment ref="A28" authorId="1" shapeId="0" xr:uid="{6130E186-FC96-449C-B5A9-4558FF52F9E7}">
      <text>
        <r>
          <rPr>
            <sz val="12"/>
            <color theme="1"/>
            <rFont val="Calibri"/>
            <family val="2"/>
            <scheme val="minor"/>
          </rPr>
          <t>Fatema Ali:
Subsidy level with highest percentage</t>
        </r>
      </text>
    </comment>
    <comment ref="A43" authorId="1" shapeId="0" xr:uid="{694E7F42-DC03-4022-B29A-85F19320AFE9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49" authorId="1" shapeId="0" xr:uid="{235E3801-232D-4931-9453-1048AD4A90D4}">
      <text>
        <r>
          <rPr>
            <sz val="12"/>
            <color theme="1"/>
            <rFont val="Calibri"/>
            <family val="2"/>
            <scheme val="minor"/>
          </rPr>
          <t>Fatema Ali:
Received subsidy during 2011-12, 2016-17</t>
        </r>
      </text>
    </comment>
    <comment ref="A90" authorId="1" shapeId="0" xr:uid="{365DE49C-FFB1-46DE-BFCE-3D88CFE5D50D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94" authorId="1" shapeId="0" xr:uid="{B846724E-A145-4FBD-9E60-90CB7777123D}">
      <text>
        <r>
          <rPr>
            <sz val="12"/>
            <color theme="1"/>
            <rFont val="Calibri"/>
            <family val="2"/>
            <scheme val="minor"/>
          </rPr>
          <t>Fatema Ali:
Received subsidy 2011-12, 2012-13, 2013-14</t>
        </r>
      </text>
    </comment>
    <comment ref="A95" authorId="1" shapeId="0" xr:uid="{6C1C5F0F-C5C8-4C02-A7CB-FC9E75C75AA7}">
      <text>
        <r>
          <rPr>
            <sz val="12"/>
            <color theme="1"/>
            <rFont val="Calibri"/>
            <family val="2"/>
            <scheme val="minor"/>
          </rPr>
          <t xml:space="preserve">Fatema Ali:
Eligible during part of the year
</t>
        </r>
      </text>
    </comment>
    <comment ref="A96" authorId="1" shapeId="0" xr:uid="{80CE95E1-741D-4C6F-8031-B797A2D0C9E2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97" authorId="1" shapeId="0" xr:uid="{D6DB1598-CE09-4BDD-8F00-4E4EF9C47AC0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03" authorId="1" shapeId="0" xr:uid="{A62F4399-45DF-4624-92F5-B4C79DB76E67}">
      <text>
        <r>
          <rPr>
            <sz val="12"/>
            <color theme="1"/>
            <rFont val="Calibri"/>
            <family val="2"/>
            <scheme val="minor"/>
          </rPr>
          <t>Fatema Ali:
Received subsidy during 2012-13</t>
        </r>
      </text>
    </comment>
    <comment ref="A106" authorId="1" shapeId="0" xr:uid="{1BB57C75-248A-4FAA-94CB-502696F4C08A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07" authorId="1" shapeId="0" xr:uid="{473E5065-4154-477C-B146-4DB2A30A3F09}">
      <text>
        <r>
          <rPr>
            <sz val="12"/>
            <color theme="1"/>
            <rFont val="Calibri"/>
            <family val="2"/>
            <scheme val="minor"/>
          </rPr>
          <t xml:space="preserve">Fatema Ali:
Eligible however, has not received subsidy </t>
        </r>
      </text>
    </comment>
    <comment ref="A108" authorId="1" shapeId="0" xr:uid="{3AD8E1D9-4F36-472D-8FCC-0B173FC76E47}">
      <text>
        <r>
          <rPr>
            <sz val="12"/>
            <color theme="1"/>
            <rFont val="Calibri"/>
            <family val="2"/>
            <scheme val="minor"/>
          </rPr>
          <t xml:space="preserve">Fatema Ali:
Received subsidy after 2012, and eligible during part of the year </t>
        </r>
      </text>
    </comment>
    <comment ref="A112" authorId="1" shapeId="0" xr:uid="{F8CF1178-A872-4903-9869-A904DC7FD26C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115" authorId="1" shapeId="0" xr:uid="{74D8D5A2-3B43-4AFF-A9FC-54D1226E0226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tc={CECC3E70-C645-434C-B16F-1F006D8AFF34}</author>
    <author>Erik Ohlrogge</author>
    <author>Admin</author>
    <author>JeeHee Suh</author>
  </authors>
  <commentList>
    <comment ref="A2" authorId="0" shapeId="0" xr:uid="{CECC3E70-C645-434C-B16F-1F006D8AFF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average costs were calculated by the sum total divided by the total number of communities that are eligible (not by the number of communities that reported a cost)</t>
      </text>
    </comment>
    <comment ref="C23" authorId="1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 xml:space="preserve">
The delta signifies a change to full subsidy eligibility in 2016</t>
        </r>
      </text>
    </comment>
    <comment ref="C35" authorId="2" shapeId="0" xr:uid="{00000000-0006-0000-0100-000002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 Pauingassi became eligible for a full subsidy in August 2012.
</t>
        </r>
      </text>
    </comment>
    <comment ref="C45" authorId="2" shapeId="0" xr:uid="{00000000-0006-0000-0100-000003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** As of June 2012, the cost of the basket in Nain was calculated using prices from two stores. The cost in March 2011 and 2012 was calculated using prices from one store.</t>
        </r>
      </text>
    </comment>
    <comment ref="AW52" authorId="3" shapeId="0" xr:uid="{DB07314D-5B37-4A4C-989A-2CAFDF06D4D4}">
      <text>
        <r>
          <rPr>
            <sz val="12"/>
            <color theme="1"/>
            <rFont val="Calibri"/>
            <family val="2"/>
            <scheme val="minor"/>
          </rPr>
          <t xml:space="preserve">JeeHee Suh:
Costs for Mar 20 in the 2019-2020 report do not match the 2020-2021 report
2019-2020 report: $444.33
</t>
        </r>
      </text>
    </comment>
    <comment ref="AR53" authorId="3" shapeId="0" xr:uid="{6B45FFF4-703B-488B-9367-CD36EC535AEC}">
      <text>
        <r>
          <rPr>
            <sz val="12"/>
            <color theme="1"/>
            <rFont val="Calibri"/>
            <family val="2"/>
            <scheme val="minor"/>
          </rPr>
          <t xml:space="preserve">JeeHee Suh:
Was rounded up from 486.71 </t>
        </r>
      </text>
    </comment>
    <comment ref="AW53" authorId="3" shapeId="0" xr:uid="{9F828A38-A3C5-4BF7-B4F6-6BEAC62A11AA}">
      <text>
        <r>
          <rPr>
            <sz val="12"/>
            <color theme="1"/>
            <rFont val="Calibri"/>
            <family val="2"/>
            <scheme val="minor"/>
          </rPr>
          <t>JeeHee Suh:
2019-2020 report: $457.54</t>
        </r>
      </text>
    </comment>
    <comment ref="AR56" authorId="3" shapeId="0" xr:uid="{FDAD7104-C176-4830-B6D7-0CD7E1BB8191}">
      <text>
        <r>
          <rPr>
            <sz val="12"/>
            <color theme="1"/>
            <rFont val="Calibri"/>
            <family val="2"/>
            <scheme val="minor"/>
          </rPr>
          <t>JeeHee Suh:
Was rounded down from 446.39</t>
        </r>
      </text>
    </comment>
    <comment ref="AW56" authorId="3" shapeId="0" xr:uid="{EC10E94D-FC24-4E59-9369-85703E45AD07}">
      <text>
        <r>
          <rPr>
            <sz val="12"/>
            <color theme="1"/>
            <rFont val="Calibri"/>
            <family val="2"/>
            <scheme val="minor"/>
          </rPr>
          <t>JeeHee Suh:
2019-2020 report: $458.45</t>
        </r>
      </text>
    </comment>
    <comment ref="C64" authorId="1" shapeId="0" xr:uid="{00000000-0006-0000-0100-000004000000}">
      <text>
        <r>
          <rPr>
            <sz val="12"/>
            <color theme="1"/>
            <rFont val="Calibri"/>
            <family val="2"/>
            <scheme val="minor"/>
          </rPr>
          <t xml:space="preserve">
The order of Fort Good Hope and Norman Wells were switched since the 2015-2016 report.</t>
        </r>
      </text>
    </comment>
    <comment ref="AW65" authorId="3" shapeId="0" xr:uid="{9D83FCC1-27E8-4FD3-8353-D0CDAF3AE792}">
      <text>
        <r>
          <rPr>
            <sz val="12"/>
            <color theme="1"/>
            <rFont val="Calibri"/>
            <family val="2"/>
            <scheme val="minor"/>
          </rPr>
          <t>JeeHee Suh:
2019-2020 Report: $516.73</t>
        </r>
      </text>
    </comment>
    <comment ref="AH97" authorId="1" shapeId="0" xr:uid="{00000000-0006-0000-0100-000006000000}">
      <text>
        <r>
          <rPr>
            <b/>
            <sz val="10"/>
            <color rgb="FF000000"/>
            <rFont val="Tahoma"/>
            <family val="2"/>
          </rPr>
          <t>Erik Ohlrogge: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Cost was added for march 2017 in the 2017-2019 report. Not present in 2016-2017 report.</t>
        </r>
      </text>
    </comment>
    <comment ref="AH98" authorId="1" shapeId="0" xr:uid="{00000000-0006-0000-0100-000007000000}">
      <text>
        <r>
          <rPr>
            <b/>
            <sz val="10"/>
            <color rgb="FF000000"/>
            <rFont val="Tahoma"/>
            <family val="2"/>
          </rPr>
          <t>Erik Ohlrogge: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Cost was added for march 2017 in the 2017-2019 report. Not present in 2016-2017 report.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147" authorId="2" shapeId="0" xr:uid="{00000000-0006-0000-0100-000008000000}">
      <text>
        <r>
          <rPr>
            <b/>
            <sz val="9"/>
            <color rgb="FF000000"/>
            <rFont val="Tahoma"/>
            <family val="2"/>
          </rPr>
          <t>Admin: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** As of June 2012, the cost of the basket in Nain was calculated using prices from two stores. The cost in March 2011 and 2012 was calculated using prices from one store.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Fatema Ali</author>
    <author>JeeHee Suh</author>
  </authors>
  <commentList>
    <comment ref="R1" authorId="0" shapeId="0" xr:uid="{C824C484-2B0C-4B08-8D65-8690AF520DD0}">
      <text>
        <r>
          <rPr>
            <sz val="12"/>
            <color theme="1"/>
            <rFont val="Calibri"/>
            <family val="2"/>
            <scheme val="minor"/>
          </rPr>
          <t>Fatema Ali:
Report price data to the RNFB</t>
        </r>
      </text>
    </comment>
    <comment ref="U1" authorId="0" shapeId="0" xr:uid="{8ED655CD-5EBC-4A04-93DE-94DC6308D797}">
      <text>
        <r>
          <rPr>
            <sz val="12"/>
            <color theme="1"/>
            <rFont val="Calibri"/>
            <family val="2"/>
            <scheme val="minor"/>
          </rPr>
          <t>Fatema Ali:
Report price data to the RNFB</t>
        </r>
      </text>
    </comment>
    <comment ref="A28" authorId="0" shapeId="0" xr:uid="{2B950052-207B-4283-BBAD-56705CD1CC5B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31" authorId="0" shapeId="0" xr:uid="{75A2A7EA-6219-4CAF-A1DA-83FE370ED5E2}">
      <text>
        <r>
          <rPr>
            <sz val="12"/>
            <color theme="1"/>
            <rFont val="Calibri"/>
            <family val="2"/>
            <scheme val="minor"/>
          </rPr>
          <t>Fatema Ali:
Received subsidy 2011-12, 2012-13, 2013-14</t>
        </r>
      </text>
    </comment>
    <comment ref="A32" authorId="0" shapeId="0" xr:uid="{6CC6B6CA-1C9E-46AF-9859-D0805E062D92}">
      <text>
        <r>
          <rPr>
            <sz val="12"/>
            <color theme="1"/>
            <rFont val="Calibri"/>
            <family val="2"/>
            <scheme val="minor"/>
          </rPr>
          <t xml:space="preserve">Fatema Ali:
Eligible during part of the year
</t>
        </r>
      </text>
    </comment>
    <comment ref="A33" authorId="0" shapeId="0" xr:uid="{01F57274-847B-4B87-A3BA-1B58C252B0A5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34" authorId="0" shapeId="0" xr:uid="{015378A9-3A67-4633-85CB-61786BC5C58D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40" authorId="0" shapeId="0" xr:uid="{98399A8D-6041-4195-8DD6-DBA4DE890B55}">
      <text>
        <r>
          <rPr>
            <sz val="12"/>
            <color theme="1"/>
            <rFont val="Calibri"/>
            <family val="2"/>
            <scheme val="minor"/>
          </rPr>
          <t>Fatema Ali:
Received subsidy during 2012-13</t>
        </r>
      </text>
    </comment>
    <comment ref="B42" authorId="1" shapeId="0" xr:uid="{F5FC8202-2581-4E36-B00C-03E49AFA5CC0}">
      <text>
        <r>
          <rPr>
            <sz val="12"/>
            <color theme="1"/>
            <rFont val="Calibri"/>
            <family val="2"/>
            <scheme val="minor"/>
          </rPr>
          <t xml:space="preserve">JeeHee Suh:
2011 Census Data combining Kuujjuarapik and Whapmagoostui
</t>
        </r>
      </text>
    </comment>
    <comment ref="A43" authorId="0" shapeId="0" xr:uid="{08DA5312-2CC9-4E0B-B007-48A716E77134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B43" authorId="1" shapeId="0" xr:uid="{461DBB27-E8B0-4E3B-99AB-0947566CA2CD}">
      <text>
        <r>
          <rPr>
            <sz val="12"/>
            <color theme="1"/>
            <rFont val="Calibri"/>
            <family val="2"/>
            <scheme val="minor"/>
          </rPr>
          <t>JeeHee Suh:
2011 Census for Gros Mécatina, includes La Tabatière and Mutton Bay</t>
        </r>
      </text>
    </comment>
    <comment ref="A44" authorId="0" shapeId="0" xr:uid="{0DF84B91-7B19-4BA8-BF4D-9CF032D75F13}">
      <text>
        <r>
          <rPr>
            <sz val="12"/>
            <color theme="1"/>
            <rFont val="Calibri"/>
            <family val="2"/>
            <scheme val="minor"/>
          </rPr>
          <t xml:space="preserve">Fatema Ali:
Eligible however, has not received subsidy </t>
        </r>
      </text>
    </comment>
    <comment ref="A45" authorId="0" shapeId="0" xr:uid="{3F8ED501-3AAD-40C6-A4A6-F3182C1BC5B2}">
      <text>
        <r>
          <rPr>
            <sz val="12"/>
            <color theme="1"/>
            <rFont val="Calibri"/>
            <family val="2"/>
            <scheme val="minor"/>
          </rPr>
          <t xml:space="preserve">Fatema Ali:
Received subsidy after 2012, and eligible during part of the year </t>
        </r>
      </text>
    </comment>
    <comment ref="B45" authorId="1" shapeId="0" xr:uid="{B2F2032F-9ACD-4FC0-9C74-0EFB3BD1CC59}">
      <text>
        <r>
          <rPr>
            <sz val="12"/>
            <color theme="1"/>
            <rFont val="Calibri"/>
            <family val="2"/>
            <scheme val="minor"/>
          </rPr>
          <t>JeeHee Suh:
2011 Census for Gros Mécatina, includes La Tabatière and Mutton Bay</t>
        </r>
      </text>
    </comment>
    <comment ref="A49" authorId="0" shapeId="0" xr:uid="{BCBBFF62-8E50-4F95-8D6D-16A3E7979619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52" authorId="0" shapeId="0" xr:uid="{B6B16EC5-8B07-4787-8CE1-95D85FC3CBC1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G55" authorId="1" shapeId="0" xr:uid="{5102BC01-4AEB-4C95-9FC3-8081DD198711}">
      <text>
        <r>
          <rPr>
            <sz val="12"/>
            <color theme="1"/>
            <rFont val="Calibri"/>
            <family val="2"/>
            <scheme val="minor"/>
          </rPr>
          <t>JeeHee Suh:
including 80km of winter road travel (seasonal)</t>
        </r>
      </text>
    </comment>
    <comment ref="E56" authorId="1" shapeId="0" xr:uid="{5A448720-9185-49C7-B69A-D46A4A3B5669}">
      <text>
        <r>
          <rPr>
            <sz val="12"/>
            <color theme="1"/>
            <rFont val="Calibri"/>
            <family val="2"/>
            <scheme val="minor"/>
          </rPr>
          <t>JeeHee Suh:
via Hwy 304</t>
        </r>
      </text>
    </comment>
    <comment ref="G56" authorId="1" shapeId="0" xr:uid="{0CD9EBE2-9E78-49E2-A4DF-E518CE755003}">
      <text>
        <r>
          <rPr>
            <sz val="12"/>
            <color theme="1"/>
            <rFont val="Calibri"/>
            <family val="2"/>
            <scheme val="minor"/>
          </rPr>
          <t>JeeHee Suh:
via ferry/winter road and Hwy 234</t>
        </r>
      </text>
    </comment>
    <comment ref="G57" authorId="1" shapeId="0" xr:uid="{83B2F235-F342-4C28-99AF-E53922586A8B}">
      <text>
        <r>
          <rPr>
            <sz val="12"/>
            <color theme="1"/>
            <rFont val="Calibri"/>
            <family val="2"/>
            <scheme val="minor"/>
          </rPr>
          <t xml:space="preserve">JeeHee Suh:
road travel including 188km winter road (seasonal)
</t>
        </r>
      </text>
    </comment>
    <comment ref="A58" authorId="1" shapeId="0" xr:uid="{A54C0526-B60B-4F3C-A5B1-D66C3C6B43D7}">
      <text>
        <r>
          <rPr>
            <sz val="12"/>
            <color theme="1"/>
            <rFont val="Calibri"/>
            <family val="2"/>
            <scheme val="minor"/>
          </rPr>
          <t>JeeHee Suh:
No profile found</t>
        </r>
      </text>
    </comment>
    <comment ref="E59" authorId="1" shapeId="0" xr:uid="{BF6D13B0-21F4-4C8D-A1AD-14301D03ECF5}">
      <text>
        <r>
          <rPr>
            <sz val="12"/>
            <color theme="1"/>
            <rFont val="Calibri"/>
            <family val="2"/>
            <scheme val="minor"/>
          </rPr>
          <t>JeeHee Suh:
251km by air; 515km by road, including 262 km winter road (seasonal)</t>
        </r>
      </text>
    </comment>
    <comment ref="G59" authorId="1" shapeId="0" xr:uid="{64BC0D28-E498-4ABA-8E74-878DE9503015}">
      <text>
        <r>
          <rPr>
            <sz val="12"/>
            <color theme="1"/>
            <rFont val="Calibri"/>
            <family val="2"/>
            <scheme val="minor"/>
          </rPr>
          <t>JeeHee Suh:
549km by air; 1030km by road, including 262km winter road</t>
        </r>
      </text>
    </comment>
    <comment ref="E60" authorId="1" shapeId="0" xr:uid="{C25C1A10-8F5C-4EA1-ACDC-FE302D2453D6}">
      <text>
        <r>
          <rPr>
            <sz val="12"/>
            <color theme="1"/>
            <rFont val="Calibri"/>
            <family val="2"/>
            <scheme val="minor"/>
          </rPr>
          <t>JeeHee Suh:
255km by air; 554km by road travel, including 301 km of winter road (seasonal)</t>
        </r>
      </text>
    </comment>
    <comment ref="G60" authorId="1" shapeId="0" xr:uid="{2917F551-13AA-4E0A-A0EA-3B94FE3F8C66}">
      <text>
        <r>
          <rPr>
            <sz val="12"/>
            <color theme="1"/>
            <rFont val="Calibri"/>
            <family val="2"/>
            <scheme val="minor"/>
          </rPr>
          <t>JeeHee Suh:
589km by air; 1069km by road travel, including 301km of winter road (seasonal)</t>
        </r>
      </text>
    </comment>
    <comment ref="E62" authorId="1" shapeId="0" xr:uid="{73A2D6E0-5FDF-43F9-A3AC-20065F814E9F}">
      <text>
        <r>
          <rPr>
            <sz val="12"/>
            <color theme="1"/>
            <rFont val="Calibri"/>
            <family val="2"/>
            <scheme val="minor"/>
          </rPr>
          <t>JeeHee Suh:
by air, then skidoo, boat or helicopter to Garden Hill</t>
        </r>
      </text>
    </comment>
    <comment ref="I62" authorId="1" shapeId="0" xr:uid="{BEA2E980-9179-402F-970A-CEDA7A399721}">
      <text>
        <r>
          <rPr>
            <sz val="12"/>
            <color theme="1"/>
            <rFont val="Calibri"/>
            <family val="2"/>
            <scheme val="minor"/>
          </rPr>
          <t>JeeHee Suh:
by road, including 252m of winter roads (seasonal)</t>
        </r>
      </text>
    </comment>
    <comment ref="E63" authorId="1" shapeId="0" xr:uid="{52C848FE-334F-478D-BA30-19C17B67C742}">
      <text>
        <r>
          <rPr>
            <sz val="12"/>
            <color theme="1"/>
            <rFont val="Calibri"/>
            <family val="2"/>
            <scheme val="minor"/>
          </rPr>
          <t>JeeHee Suh:
380 by air; 702km by road, including 292 of winter road (seasonal)</t>
        </r>
      </text>
    </comment>
    <comment ref="E64" authorId="1" shapeId="0" xr:uid="{42E6ED1B-439B-4FD3-86C2-FCCD99438E62}">
      <text>
        <r>
          <rPr>
            <sz val="12"/>
            <color theme="1"/>
            <rFont val="Calibri"/>
            <family val="2"/>
            <scheme val="minor"/>
          </rPr>
          <t>JeeHee Suh:
267 by air; 420km by road, including 134km of winter road (seasonal)</t>
        </r>
      </text>
    </comment>
    <comment ref="E65" authorId="1" shapeId="0" xr:uid="{15D84362-C5DB-4D0A-B6F4-233ADD920B6A}">
      <text>
        <r>
          <rPr>
            <sz val="12"/>
            <color theme="1"/>
            <rFont val="Calibri"/>
            <family val="2"/>
            <scheme val="minor"/>
          </rPr>
          <t>JeeHee Suh:
343 by air; 456 by road, including 170 km of winter road (seasonal)</t>
        </r>
      </text>
    </comment>
    <comment ref="E66" authorId="1" shapeId="0" xr:uid="{A10E50B8-D853-4527-B6FD-E597469011EF}">
      <text>
        <r>
          <rPr>
            <sz val="12"/>
            <color theme="1"/>
            <rFont val="Calibri"/>
            <family val="2"/>
            <scheme val="minor"/>
          </rPr>
          <t>JeeHee Suh:
160 by air; 454km by road, including 202km of winter road (seasonal)</t>
        </r>
      </text>
    </comment>
    <comment ref="G66" authorId="1" shapeId="0" xr:uid="{557DD894-483C-4C5F-88AD-58593987EE79}">
      <text>
        <r>
          <rPr>
            <sz val="12"/>
            <color theme="1"/>
            <rFont val="Calibri"/>
            <family val="2"/>
            <scheme val="minor"/>
          </rPr>
          <t>JeeHee Suh:
575 by air; 970km by road, including 202km of winter road (seasonal)</t>
        </r>
      </text>
    </comment>
    <comment ref="G67" authorId="1" shapeId="0" xr:uid="{C50D1A7D-B335-40D2-BFBF-F5F8F9870777}">
      <text>
        <r>
          <rPr>
            <sz val="12"/>
            <color theme="1"/>
            <rFont val="Calibri"/>
            <family val="2"/>
            <scheme val="minor"/>
          </rPr>
          <t>JeeHee Suh:
by road, including 150km of winter road (seasonal)</t>
        </r>
      </text>
    </comment>
    <comment ref="E68" authorId="1" shapeId="0" xr:uid="{9AF7EB7A-A38A-4644-8F15-F3CDCBBA3F46}">
      <text>
        <r>
          <rPr>
            <sz val="12"/>
            <color theme="1"/>
            <rFont val="Calibri"/>
            <family val="2"/>
            <scheme val="minor"/>
          </rPr>
          <t>JeeHee Suh:
536 by air; 1210km by road, including 400km of winter road (seasonal)</t>
        </r>
      </text>
    </comment>
    <comment ref="G68" authorId="1" shapeId="0" xr:uid="{A15EDDCA-85D1-4D52-9526-16C374A176E1}">
      <text>
        <r>
          <rPr>
            <sz val="12"/>
            <color theme="1"/>
            <rFont val="Calibri"/>
            <family val="2"/>
            <scheme val="minor"/>
          </rPr>
          <t>JeeHee Suh:
including 400km of winter road (seasonal)</t>
        </r>
      </text>
    </comment>
    <comment ref="E69" authorId="1" shapeId="0" xr:uid="{5AF66607-A0E2-4933-A166-486AAAE4CE5E}">
      <text>
        <r>
          <rPr>
            <sz val="12"/>
            <color theme="1"/>
            <rFont val="Calibri"/>
            <family val="2"/>
            <scheme val="minor"/>
          </rPr>
          <t>JeeHee Suh:
360km by air; 458km by road, including 184km of winter road (seasonal)</t>
        </r>
      </text>
    </comment>
    <comment ref="E70" authorId="1" shapeId="0" xr:uid="{C8EE8227-7AE2-455C-B535-C5B262EF8FAE}">
      <text>
        <r>
          <rPr>
            <sz val="12"/>
            <color theme="1"/>
            <rFont val="Calibri"/>
            <family val="2"/>
            <scheme val="minor"/>
          </rPr>
          <t>JeeHee Suh:
290km by air; 516km by road, including 222km of winter road (seasonal)</t>
        </r>
      </text>
    </comment>
    <comment ref="G70" authorId="1" shapeId="0" xr:uid="{92E82ED6-24B2-40C5-A489-519B41DDC838}">
      <text>
        <r>
          <rPr>
            <sz val="12"/>
            <color theme="1"/>
            <rFont val="Calibri"/>
            <family val="2"/>
            <scheme val="minor"/>
          </rPr>
          <t>JeeHee Suh:
467km by air; 1032km by road, including 222km of winter road (seasonal)</t>
        </r>
      </text>
    </comment>
    <comment ref="E71" authorId="1" shapeId="0" xr:uid="{41DC0005-CE86-42DC-90EE-843170A235BF}">
      <text>
        <r>
          <rPr>
            <sz val="12"/>
            <color theme="1"/>
            <rFont val="Calibri"/>
            <family val="2"/>
            <scheme val="minor"/>
          </rPr>
          <t>JeeHee Suh:
324 km by air; 752km by road, including 342km of winter roads (seasonal)</t>
        </r>
      </text>
    </comment>
    <comment ref="E72" authorId="1" shapeId="0" xr:uid="{85A5FE87-A931-40E4-B2BC-64D873D4D347}">
      <text>
        <r>
          <rPr>
            <sz val="12"/>
            <color theme="1"/>
            <rFont val="Calibri"/>
            <family val="2"/>
            <scheme val="minor"/>
          </rPr>
          <t>JeeHee Suh:
467km by air; 1032km by road, including 222km of winter roads (seasonal)</t>
        </r>
      </text>
    </comment>
    <comment ref="G72" authorId="1" shapeId="0" xr:uid="{C9313BDE-C0B3-4060-B0F8-BC1197B02B6B}">
      <text>
        <r>
          <rPr>
            <sz val="12"/>
            <color theme="1"/>
            <rFont val="Calibri"/>
            <family val="2"/>
            <scheme val="minor"/>
          </rPr>
          <t>JeeHee Suh:
by road, including 222km of winter roads (seasonal)</t>
        </r>
      </text>
    </comment>
    <comment ref="E73" authorId="1" shapeId="0" xr:uid="{610F9FE2-7FC1-41FD-AE4C-031C2973E552}">
      <text>
        <r>
          <rPr>
            <sz val="12"/>
            <color theme="1"/>
            <rFont val="Calibri"/>
            <family val="2"/>
            <scheme val="minor"/>
          </rPr>
          <t>JeeHee Suh:
115km by air; 172km by road, including 32km of winter road (seasonal)</t>
        </r>
      </text>
    </comment>
    <comment ref="G73" authorId="1" shapeId="0" xr:uid="{FB25BF7B-BE13-4D04-BC65-A8E1A84440D6}">
      <text>
        <r>
          <rPr>
            <sz val="12"/>
            <color theme="1"/>
            <rFont val="Calibri"/>
            <family val="2"/>
            <scheme val="minor"/>
          </rPr>
          <t>JeeHee Suh:
seasonal</t>
        </r>
      </text>
    </comment>
    <comment ref="B92" authorId="0" shapeId="0" xr:uid="{E8BAC0AF-2513-4BD6-A2CB-9C69189F2D8A}">
      <text>
        <r>
          <rPr>
            <sz val="12"/>
            <color theme="1"/>
            <rFont val="Calibri"/>
            <family val="2"/>
            <scheme val="minor"/>
          </rPr>
          <t>Fatema Ali:
(IRS On-Reserve 12/03/2013)</t>
        </r>
      </text>
    </comment>
    <comment ref="G100" authorId="0" shapeId="0" xr:uid="{AAE70F95-A102-4894-9360-358C57CB249F}">
      <text>
        <r>
          <rPr>
            <sz val="12"/>
            <color theme="1"/>
            <rFont val="Calibri"/>
            <family val="2"/>
            <scheme val="minor"/>
          </rPr>
          <t>Fatema Ali:
connecting with
184 km (kilometer) of winter roads from Shamattawa, Manitoba</t>
        </r>
      </text>
    </comment>
    <comment ref="B102" authorId="0" shapeId="0" xr:uid="{66030A19-4665-49B5-BF8A-9B1D821F14C1}">
      <text>
        <r>
          <rPr>
            <sz val="12"/>
            <color theme="1"/>
            <rFont val="Calibri"/>
            <family val="2"/>
            <scheme val="minor"/>
          </rPr>
          <t>Fatema Ali:
(2011 Census Data, includes Fort Albany)</t>
        </r>
      </text>
    </comment>
    <comment ref="G109" authorId="0" shapeId="0" xr:uid="{CF2D7B4D-702F-4D09-9CFF-F821F9FCE00C}">
      <text>
        <r>
          <rPr>
            <sz val="12"/>
            <color theme="1"/>
            <rFont val="Calibri"/>
            <family val="2"/>
            <scheme val="minor"/>
          </rPr>
          <t>Fatema Ali:
connecting with 184 km (kilometer) of winter roads from Shamattawa to
Thompson, Manitoba</t>
        </r>
      </text>
    </comment>
    <comment ref="O130" authorId="0" shapeId="0" xr:uid="{5FFF0295-D039-4268-8351-FBCF275AD544}">
      <text>
        <r>
          <rPr>
            <sz val="12"/>
            <color theme="1"/>
            <rFont val="Calibri"/>
            <family val="2"/>
            <scheme val="minor"/>
          </rPr>
          <t>Fatema Ali:
88 km (kilometer) extension of year-round Hwy (Highway) 905 from Points North Landing, may not be usable year-round (rough summer 
driving conditions)</t>
        </r>
      </text>
    </comment>
    <comment ref="O132" authorId="0" shapeId="0" xr:uid="{4F3FA2A6-9B42-4A40-9CA6-3C2EC6F4000D}">
      <text>
        <r>
          <rPr>
            <sz val="12"/>
            <color theme="1"/>
            <rFont val="Calibri"/>
            <family val="2"/>
            <scheme val="minor"/>
          </rPr>
          <t>Fatema Ali:
88 km (kilometer) extension of year-round Hwy (Highway) 905 from Points North Landing, may not be usable year-round (rough summer driving conditions)</t>
        </r>
      </text>
    </comment>
    <comment ref="B133" authorId="0" shapeId="0" xr:uid="{240948EE-B138-48B7-89D2-D7F1D3F53846}">
      <text>
        <r>
          <rPr>
            <sz val="12"/>
            <color theme="1"/>
            <rFont val="Calibri"/>
            <family val="2"/>
            <scheme val="minor"/>
          </rPr>
          <t>Fatema Ali:
Provincial data</t>
        </r>
      </text>
    </comment>
    <comment ref="L133" authorId="0" shapeId="0" xr:uid="{0E802DDE-A0F3-4310-B639-6D4E62485A99}">
      <text>
        <r>
          <rPr>
            <sz val="12"/>
            <color theme="1"/>
            <rFont val="Calibri"/>
            <family val="2"/>
            <scheme val="minor"/>
          </rPr>
          <t>Fatema Ali:
Via Lake Athabasca</t>
        </r>
      </text>
    </comment>
    <comment ref="O134" authorId="0" shapeId="0" xr:uid="{8CA975CD-1D0B-42E5-A9E2-9FE2BB6958F5}">
      <text>
        <r>
          <rPr>
            <sz val="12"/>
            <color theme="1"/>
            <rFont val="Calibri"/>
            <family val="2"/>
            <scheme val="minor"/>
          </rPr>
          <t>Fatema Ali:
Highway 905 connects La Ronge to Wollaston Lake Landing, access to Wollaston Lake via barge in summer and ice road in winter</t>
        </r>
      </text>
    </comment>
    <comment ref="O136" authorId="0" shapeId="0" xr:uid="{6D86D395-AE3D-4E09-9109-026E89D7790F}">
      <text>
        <r>
          <rPr>
            <sz val="12"/>
            <color theme="1"/>
            <rFont val="Calibri"/>
            <family val="2"/>
            <scheme val="minor"/>
          </rPr>
          <t>Fatema Ali:
To Fort McMurray and Fort Smith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Fatema Ali</author>
  </authors>
  <commentList>
    <comment ref="A30" authorId="0" shapeId="0" xr:uid="{BA5C7FEE-B13F-4AED-82F9-C1B49B2215ED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34" authorId="0" shapeId="0" xr:uid="{BC9CE6A7-7EFC-4966-8012-CC4C15211D7F}">
      <text>
        <r>
          <rPr>
            <sz val="12"/>
            <color theme="1"/>
            <rFont val="Calibri"/>
            <family val="2"/>
            <scheme val="minor"/>
          </rPr>
          <t>Fatema Ali:
Received subsidy 2011-12, 2012-13, 2013-14</t>
        </r>
      </text>
    </comment>
    <comment ref="A35" authorId="0" shapeId="0" xr:uid="{C9EB4813-AA0A-4189-9153-A069C00515F6}">
      <text>
        <r>
          <rPr>
            <sz val="12"/>
            <color theme="1"/>
            <rFont val="Calibri"/>
            <family val="2"/>
            <scheme val="minor"/>
          </rPr>
          <t xml:space="preserve">Fatema Ali:
Eligible during part of the year
</t>
        </r>
      </text>
    </comment>
    <comment ref="A36" authorId="0" shapeId="0" xr:uid="{044BBAFF-1DC2-49DE-A68E-7E97E43D7BB3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37" authorId="0" shapeId="0" xr:uid="{CE026069-53BC-4BA6-8D06-CB26023F2489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43" authorId="0" shapeId="0" xr:uid="{79C79B7C-1116-47A9-BDFF-2B94A617622A}">
      <text>
        <r>
          <rPr>
            <sz val="12"/>
            <color theme="1"/>
            <rFont val="Calibri"/>
            <family val="2"/>
            <scheme val="minor"/>
          </rPr>
          <t>Fatema Ali:
Received subsidy during 2012-13</t>
        </r>
      </text>
    </comment>
    <comment ref="A46" authorId="0" shapeId="0" xr:uid="{62A1DF9E-B3BF-46B2-AB62-5DB62AA66E69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47" authorId="0" shapeId="0" xr:uid="{B7E4AB5C-18E7-463A-A778-A99483E688E6}">
      <text>
        <r>
          <rPr>
            <sz val="12"/>
            <color theme="1"/>
            <rFont val="Calibri"/>
            <family val="2"/>
            <scheme val="minor"/>
          </rPr>
          <t xml:space="preserve">Fatema Ali:
Eligible however, has not received subsidy </t>
        </r>
      </text>
    </comment>
    <comment ref="A48" authorId="0" shapeId="0" xr:uid="{F78A7B68-B289-44B3-A6D5-7802340B5C4F}">
      <text>
        <r>
          <rPr>
            <sz val="12"/>
            <color theme="1"/>
            <rFont val="Calibri"/>
            <family val="2"/>
            <scheme val="minor"/>
          </rPr>
          <t xml:space="preserve">Fatema Ali:
Received subsidy after 2012, and eligible during part of the year </t>
        </r>
      </text>
    </comment>
    <comment ref="A52" authorId="0" shapeId="0" xr:uid="{471CC5BC-3770-44E5-99AF-116AD2EFCA7D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55" authorId="0" shapeId="0" xr:uid="{36D264D8-AE15-4F29-B44B-42442628012D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Fatema Ali</author>
    <author>JeeHee Suh</author>
  </authors>
  <commentList>
    <comment ref="S1" authorId="0" shapeId="0" xr:uid="{931236E7-B470-407A-B209-CBCA39F26944}">
      <text>
        <r>
          <rPr>
            <sz val="12"/>
            <color theme="1"/>
            <rFont val="Calibri"/>
            <family val="2"/>
            <scheme val="minor"/>
          </rPr>
          <t>Fatema Ali:
Report price data to the RNFB</t>
        </r>
      </text>
    </comment>
    <comment ref="V1" authorId="0" shapeId="0" xr:uid="{67ED9095-31A9-4E88-8597-63BDDF90D07D}">
      <text>
        <r>
          <rPr>
            <sz val="12"/>
            <color theme="1"/>
            <rFont val="Calibri"/>
            <family val="2"/>
            <scheme val="minor"/>
          </rPr>
          <t>Fatema Ali:
Report price data to the RNFB</t>
        </r>
      </text>
    </comment>
    <comment ref="A28" authorId="0" shapeId="0" xr:uid="{4E5B021E-52BF-4179-8409-222EBDFE311F}">
      <text>
        <r>
          <rPr>
            <sz val="12"/>
            <color theme="1"/>
            <rFont val="Calibri"/>
            <family val="2"/>
            <scheme val="minor"/>
          </rPr>
          <t>Fatema Ali:
Quebec North Shore communities are eligible for a subsidy from Nutrition North Canada during the months when there is no marine service to these communities (generally from January to March).</t>
        </r>
      </text>
    </comment>
    <comment ref="A31" authorId="0" shapeId="0" xr:uid="{8A4F5853-B3E8-49F2-8B1E-1F6F1E704F3D}">
      <text>
        <r>
          <rPr>
            <sz val="12"/>
            <color theme="1"/>
            <rFont val="Calibri"/>
            <family val="2"/>
            <scheme val="minor"/>
          </rPr>
          <t>Fatema Ali:
Received subsidy 2011-12, 2012-13, 2013-14</t>
        </r>
      </text>
    </comment>
    <comment ref="A32" authorId="0" shapeId="0" xr:uid="{B9D26982-87CF-4682-8CAA-74933C695293}">
      <text>
        <r>
          <rPr>
            <sz val="12"/>
            <color theme="1"/>
            <rFont val="Calibri"/>
            <family val="2"/>
            <scheme val="minor"/>
          </rPr>
          <t xml:space="preserve">Fatema Ali:
Eligible during part of the year
</t>
        </r>
      </text>
    </comment>
    <comment ref="A33" authorId="0" shapeId="0" xr:uid="{36B7FC93-A644-48BF-A1C6-6E1DEB1498EA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34" authorId="0" shapeId="0" xr:uid="{38295925-58B0-4C7D-B99B-954CE0F8CCCE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40" authorId="0" shapeId="0" xr:uid="{87E23AAD-9A3D-405D-B9F3-A28CB0C61190}">
      <text>
        <r>
          <rPr>
            <sz val="12"/>
            <color theme="1"/>
            <rFont val="Calibri"/>
            <family val="2"/>
            <scheme val="minor"/>
          </rPr>
          <t>Fatema Ali:
Received subsidy during 2012-13</t>
        </r>
      </text>
    </comment>
    <comment ref="B42" authorId="1" shapeId="0" xr:uid="{1642EE9F-31CC-44E0-AF12-B5B3B583CE25}">
      <text>
        <r>
          <rPr>
            <sz val="12"/>
            <color theme="1"/>
            <rFont val="Calibri"/>
            <family val="2"/>
            <scheme val="minor"/>
          </rPr>
          <t xml:space="preserve">JeeHee Suh:
2011 Census Data combining Kuujjuarapik and Whapmagoostui
</t>
        </r>
      </text>
    </comment>
    <comment ref="A43" authorId="0" shapeId="0" xr:uid="{BB72A90A-BA76-41EC-80F7-64C2BABF9C5A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B43" authorId="1" shapeId="0" xr:uid="{0F2DD170-8D81-4E09-BD15-A46BD744AAE0}">
      <text>
        <r>
          <rPr>
            <sz val="12"/>
            <color theme="1"/>
            <rFont val="Calibri"/>
            <family val="2"/>
            <scheme val="minor"/>
          </rPr>
          <t>JeeHee Suh:
2011 Census for Gros Mécatina, includes La Tabatière and Mutton Bay</t>
        </r>
      </text>
    </comment>
    <comment ref="A44" authorId="0" shapeId="0" xr:uid="{5AE2FE2D-7480-413D-8064-A1A31EF82609}">
      <text>
        <r>
          <rPr>
            <sz val="12"/>
            <color theme="1"/>
            <rFont val="Calibri"/>
            <family val="2"/>
            <scheme val="minor"/>
          </rPr>
          <t xml:space="preserve">Fatema Ali:
Eligible however, has not received subsidy </t>
        </r>
      </text>
    </comment>
    <comment ref="A45" authorId="0" shapeId="0" xr:uid="{26F91F34-31D5-4761-BB6F-9CE4F43F7B80}">
      <text>
        <r>
          <rPr>
            <sz val="12"/>
            <color theme="1"/>
            <rFont val="Calibri"/>
            <family val="2"/>
            <scheme val="minor"/>
          </rPr>
          <t xml:space="preserve">Fatema Ali:
Received subsidy after 2012, and eligible during part of the year </t>
        </r>
      </text>
    </comment>
    <comment ref="B45" authorId="1" shapeId="0" xr:uid="{2BFE1724-14FD-44F9-9132-B8F26C7B7C72}">
      <text>
        <r>
          <rPr>
            <sz val="12"/>
            <color theme="1"/>
            <rFont val="Calibri"/>
            <family val="2"/>
            <scheme val="minor"/>
          </rPr>
          <t>JeeHee Suh:
2011 Census for Gros Mécatina, includes La Tabatière and Mutton Bay</t>
        </r>
      </text>
    </comment>
    <comment ref="A49" authorId="0" shapeId="0" xr:uid="{20F919FE-8EC2-41A2-9055-FCECDB11A1A7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A52" authorId="0" shapeId="0" xr:uid="{8DA21F3A-21FA-4B8E-9D0A-D49CFE738FB1}">
      <text>
        <r>
          <rPr>
            <sz val="12"/>
            <color theme="1"/>
            <rFont val="Calibri"/>
            <family val="2"/>
            <scheme val="minor"/>
          </rPr>
          <t>Fatema Ali:
Eligible during part of the year</t>
        </r>
      </text>
    </comment>
    <comment ref="H55" authorId="1" shapeId="0" xr:uid="{C38D15B6-8C17-43C2-B71A-4A306F576B5C}">
      <text>
        <r>
          <rPr>
            <sz val="12"/>
            <color theme="1"/>
            <rFont val="Calibri"/>
            <family val="2"/>
            <scheme val="minor"/>
          </rPr>
          <t>JeeHee Suh:
including 80km of winter road travel (seasonal)</t>
        </r>
      </text>
    </comment>
    <comment ref="F56" authorId="1" shapeId="0" xr:uid="{37DA5745-1445-4DB7-A3B8-475ADFCF8159}">
      <text>
        <r>
          <rPr>
            <sz val="12"/>
            <color theme="1"/>
            <rFont val="Calibri"/>
            <family val="2"/>
            <scheme val="minor"/>
          </rPr>
          <t>JeeHee Suh:
via Hwy 304</t>
        </r>
      </text>
    </comment>
    <comment ref="H56" authorId="1" shapeId="0" xr:uid="{B7368547-33CD-4FED-8437-E70B937B1C45}">
      <text>
        <r>
          <rPr>
            <sz val="12"/>
            <color theme="1"/>
            <rFont val="Calibri"/>
            <family val="2"/>
            <scheme val="minor"/>
          </rPr>
          <t>JeeHee Suh:
via ferry/winter road and Hwy 234</t>
        </r>
      </text>
    </comment>
    <comment ref="H57" authorId="1" shapeId="0" xr:uid="{55F700E9-E1FE-400F-A7C9-C34AE37B9FC3}">
      <text>
        <r>
          <rPr>
            <sz val="12"/>
            <color theme="1"/>
            <rFont val="Calibri"/>
            <family val="2"/>
            <scheme val="minor"/>
          </rPr>
          <t xml:space="preserve">JeeHee Suh:
road travel including 188km winter road (seasonal)
</t>
        </r>
      </text>
    </comment>
    <comment ref="A58" authorId="1" shapeId="0" xr:uid="{916D2E24-8DA4-4C5B-88A0-A9D2C12DC3B6}">
      <text>
        <r>
          <rPr>
            <sz val="12"/>
            <color theme="1"/>
            <rFont val="Calibri"/>
            <family val="2"/>
            <scheme val="minor"/>
          </rPr>
          <t>JeeHee Suh:
No profile found</t>
        </r>
      </text>
    </comment>
    <comment ref="F59" authorId="1" shapeId="0" xr:uid="{075F5893-9B50-4EB9-8873-19E9BAD0FD14}">
      <text>
        <r>
          <rPr>
            <sz val="12"/>
            <color theme="1"/>
            <rFont val="Calibri"/>
            <family val="2"/>
            <scheme val="minor"/>
          </rPr>
          <t>JeeHee Suh:
251km by air; 515km by road, including 262 km winter road (seasonal)</t>
        </r>
      </text>
    </comment>
    <comment ref="H59" authorId="1" shapeId="0" xr:uid="{3150B2D3-9824-4E9D-BD3F-666E0903180B}">
      <text>
        <r>
          <rPr>
            <sz val="12"/>
            <color theme="1"/>
            <rFont val="Calibri"/>
            <family val="2"/>
            <scheme val="minor"/>
          </rPr>
          <t>JeeHee Suh:
549km by air; 1030km by road, including 262km winter road</t>
        </r>
      </text>
    </comment>
    <comment ref="F60" authorId="1" shapeId="0" xr:uid="{5EAFFD72-856B-4100-92DA-86D927D4BB5F}">
      <text>
        <r>
          <rPr>
            <sz val="12"/>
            <color theme="1"/>
            <rFont val="Calibri"/>
            <family val="2"/>
            <scheme val="minor"/>
          </rPr>
          <t>JeeHee Suh:
255km by air; 554km by road travel, including 301 km of winter road (seasonal)</t>
        </r>
      </text>
    </comment>
    <comment ref="H60" authorId="1" shapeId="0" xr:uid="{797F7E5C-DCE0-480C-A8FE-7A329A0C0AF1}">
      <text>
        <r>
          <rPr>
            <sz val="12"/>
            <color theme="1"/>
            <rFont val="Calibri"/>
            <family val="2"/>
            <scheme val="minor"/>
          </rPr>
          <t>JeeHee Suh:
589km by air; 1069km by road travel, including 301km of winter road (seasonal)</t>
        </r>
      </text>
    </comment>
    <comment ref="F62" authorId="1" shapeId="0" xr:uid="{D349E3A1-9FC1-4436-B2BA-028A0846F78C}">
      <text>
        <r>
          <rPr>
            <sz val="12"/>
            <color theme="1"/>
            <rFont val="Calibri"/>
            <family val="2"/>
            <scheme val="minor"/>
          </rPr>
          <t>JeeHee Suh:
by air, then skidoo, boat or helicopter to Garden Hill</t>
        </r>
      </text>
    </comment>
    <comment ref="J62" authorId="1" shapeId="0" xr:uid="{A071EB7D-A16F-48B0-9087-8DDE184D86E3}">
      <text>
        <r>
          <rPr>
            <sz val="12"/>
            <color theme="1"/>
            <rFont val="Calibri"/>
            <family val="2"/>
            <scheme val="minor"/>
          </rPr>
          <t>JeeHee Suh:
by road, including 252m of winter roads (seasonal)</t>
        </r>
      </text>
    </comment>
    <comment ref="F63" authorId="1" shapeId="0" xr:uid="{07E254A1-61C0-4A00-924F-35F5227FD702}">
      <text>
        <r>
          <rPr>
            <sz val="12"/>
            <color theme="1"/>
            <rFont val="Calibri"/>
            <family val="2"/>
            <scheme val="minor"/>
          </rPr>
          <t>JeeHee Suh:
380 by air; 702km by road, including 292 of winter road (seasonal)</t>
        </r>
      </text>
    </comment>
    <comment ref="F64" authorId="1" shapeId="0" xr:uid="{16E7D767-1C10-4016-A00B-1736297B4114}">
      <text>
        <r>
          <rPr>
            <sz val="12"/>
            <color theme="1"/>
            <rFont val="Calibri"/>
            <family val="2"/>
            <scheme val="minor"/>
          </rPr>
          <t>JeeHee Suh:
267 by air; 420km by road, including 134km of winter road (seasonal)</t>
        </r>
      </text>
    </comment>
    <comment ref="F65" authorId="1" shapeId="0" xr:uid="{78639667-829D-4158-BCDF-619F2152F16B}">
      <text>
        <r>
          <rPr>
            <sz val="12"/>
            <color theme="1"/>
            <rFont val="Calibri"/>
            <family val="2"/>
            <scheme val="minor"/>
          </rPr>
          <t>JeeHee Suh:
343 by air; 456 by road, including 170 km of winter road (seasonal)</t>
        </r>
      </text>
    </comment>
    <comment ref="F66" authorId="1" shapeId="0" xr:uid="{80C0B758-EE6A-4E44-8FFF-6FA23F0A868F}">
      <text>
        <r>
          <rPr>
            <sz val="12"/>
            <color theme="1"/>
            <rFont val="Calibri"/>
            <family val="2"/>
            <scheme val="minor"/>
          </rPr>
          <t>JeeHee Suh:
160 by air; 454km by road, including 202km of winter road (seasonal)</t>
        </r>
      </text>
    </comment>
    <comment ref="H66" authorId="1" shapeId="0" xr:uid="{04408DF4-21C9-45C6-B19A-1239BB15DB31}">
      <text>
        <r>
          <rPr>
            <sz val="12"/>
            <color theme="1"/>
            <rFont val="Calibri"/>
            <family val="2"/>
            <scheme val="minor"/>
          </rPr>
          <t>JeeHee Suh:
575 by air; 970km by road, including 202km of winter road (seasonal)</t>
        </r>
      </text>
    </comment>
    <comment ref="H67" authorId="1" shapeId="0" xr:uid="{88BF5F57-8F2C-48E0-9BAE-C813AD5D979F}">
      <text>
        <r>
          <rPr>
            <sz val="12"/>
            <color theme="1"/>
            <rFont val="Calibri"/>
            <family val="2"/>
            <scheme val="minor"/>
          </rPr>
          <t>JeeHee Suh:
by road, including 150km of winter road (seasonal)</t>
        </r>
      </text>
    </comment>
    <comment ref="F68" authorId="1" shapeId="0" xr:uid="{9003C76F-B355-4CB1-8525-19BB566D0652}">
      <text>
        <r>
          <rPr>
            <sz val="12"/>
            <color theme="1"/>
            <rFont val="Calibri"/>
            <family val="2"/>
            <scheme val="minor"/>
          </rPr>
          <t>JeeHee Suh:
536 by air; 1210km by road, including 400km of winter road (seasonal)</t>
        </r>
      </text>
    </comment>
    <comment ref="H68" authorId="1" shapeId="0" xr:uid="{CCED4834-5D12-4632-B083-415E14794D92}">
      <text>
        <r>
          <rPr>
            <sz val="12"/>
            <color theme="1"/>
            <rFont val="Calibri"/>
            <family val="2"/>
            <scheme val="minor"/>
          </rPr>
          <t>JeeHee Suh:
including 400km of winter road (seasonal)</t>
        </r>
      </text>
    </comment>
    <comment ref="F69" authorId="1" shapeId="0" xr:uid="{6CCD5114-7ACD-4473-9B3E-E4DF7B989519}">
      <text>
        <r>
          <rPr>
            <sz val="12"/>
            <color theme="1"/>
            <rFont val="Calibri"/>
            <family val="2"/>
            <scheme val="minor"/>
          </rPr>
          <t>JeeHee Suh:
360km by air; 458km by road, including 184km of winter road (seasonal)</t>
        </r>
      </text>
    </comment>
    <comment ref="F70" authorId="1" shapeId="0" xr:uid="{B159452C-7D50-4749-899A-E334C98678E0}">
      <text>
        <r>
          <rPr>
            <sz val="12"/>
            <color theme="1"/>
            <rFont val="Calibri"/>
            <family val="2"/>
            <scheme val="minor"/>
          </rPr>
          <t>JeeHee Suh:
290km by air; 516km by road, including 222km of winter road (seasonal)</t>
        </r>
      </text>
    </comment>
    <comment ref="H70" authorId="1" shapeId="0" xr:uid="{B213FA4E-DC89-47E0-A785-159EE9B721C6}">
      <text>
        <r>
          <rPr>
            <sz val="12"/>
            <color theme="1"/>
            <rFont val="Calibri"/>
            <family val="2"/>
            <scheme val="minor"/>
          </rPr>
          <t>JeeHee Suh:
467km by air; 1032km by road, including 222km of winter road (seasonal)</t>
        </r>
      </text>
    </comment>
    <comment ref="F71" authorId="1" shapeId="0" xr:uid="{6B13B1F4-5E9A-4355-9DCB-7364DCF304AB}">
      <text>
        <r>
          <rPr>
            <sz val="12"/>
            <color theme="1"/>
            <rFont val="Calibri"/>
            <family val="2"/>
            <scheme val="minor"/>
          </rPr>
          <t>JeeHee Suh:
324 km by air; 752km by road, including 342km of winter roads (seasonal)</t>
        </r>
      </text>
    </comment>
    <comment ref="F72" authorId="1" shapeId="0" xr:uid="{748FB2B4-0EBE-4594-81CB-614CACEA538B}">
      <text>
        <r>
          <rPr>
            <sz val="12"/>
            <color theme="1"/>
            <rFont val="Calibri"/>
            <family val="2"/>
            <scheme val="minor"/>
          </rPr>
          <t>JeeHee Suh:
467km by air; 1032km by road, including 222km of winter roads (seasonal)</t>
        </r>
      </text>
    </comment>
    <comment ref="H72" authorId="1" shapeId="0" xr:uid="{78AA6C24-FB2A-4FAD-97DE-9C7D9FE8336E}">
      <text>
        <r>
          <rPr>
            <sz val="12"/>
            <color theme="1"/>
            <rFont val="Calibri"/>
            <family val="2"/>
            <scheme val="minor"/>
          </rPr>
          <t>JeeHee Suh:
by road, including 222km of winter roads (seasonal)</t>
        </r>
      </text>
    </comment>
    <comment ref="F73" authorId="1" shapeId="0" xr:uid="{C3E3A176-E7C6-4543-B29E-F9FC937E2595}">
      <text>
        <r>
          <rPr>
            <sz val="12"/>
            <color theme="1"/>
            <rFont val="Calibri"/>
            <family val="2"/>
            <scheme val="minor"/>
          </rPr>
          <t>JeeHee Suh:
115km by air; 172km by road, including 32km of winter road (seasonal)</t>
        </r>
      </text>
    </comment>
    <comment ref="H73" authorId="1" shapeId="0" xr:uid="{6F92CD1E-F35E-4699-853A-9EEBBDF68E97}">
      <text>
        <r>
          <rPr>
            <sz val="12"/>
            <color theme="1"/>
            <rFont val="Calibri"/>
            <family val="2"/>
            <scheme val="minor"/>
          </rPr>
          <t>JeeHee Suh:
seasonal</t>
        </r>
      </text>
    </comment>
    <comment ref="H100" authorId="0" shapeId="0" xr:uid="{80F73A66-90D7-4037-B7A5-45EBA4B0D718}">
      <text>
        <r>
          <rPr>
            <sz val="12"/>
            <color theme="1"/>
            <rFont val="Calibri"/>
            <family val="2"/>
            <scheme val="minor"/>
          </rPr>
          <t>Fatema Ali:
connecting with
184 km (kilometer) of winter roads from Shamattawa, Manitoba</t>
        </r>
      </text>
    </comment>
    <comment ref="B102" authorId="0" shapeId="0" xr:uid="{D071C31B-9F98-439C-9E06-17EF8B88A58F}">
      <text>
        <r>
          <rPr>
            <sz val="12"/>
            <color theme="1"/>
            <rFont val="Calibri"/>
            <family val="2"/>
            <scheme val="minor"/>
          </rPr>
          <t>Fatema Ali:
(2011 Census Data, includes Fort Albany)</t>
        </r>
      </text>
    </comment>
    <comment ref="H109" authorId="0" shapeId="0" xr:uid="{47EC561E-4C65-4776-ADAF-029F8F38FC14}">
      <text>
        <r>
          <rPr>
            <sz val="12"/>
            <color theme="1"/>
            <rFont val="Calibri"/>
            <family val="2"/>
            <scheme val="minor"/>
          </rPr>
          <t>Fatema Ali:
connecting with 184 km (kilometer) of winter roads from Shamattawa to
Thompson, Manitoba</t>
        </r>
      </text>
    </comment>
    <comment ref="P130" authorId="0" shapeId="0" xr:uid="{9A84D08B-B8A5-45C3-A239-DAC7F218D917}">
      <text>
        <r>
          <rPr>
            <sz val="12"/>
            <color theme="1"/>
            <rFont val="Calibri"/>
            <family val="2"/>
            <scheme val="minor"/>
          </rPr>
          <t>Fatema Ali:
88 km (kilometer) extension of year-round Hwy (Highway) 905 from Points North Landing, may not be usable year-round (rough summer 
driving conditions)</t>
        </r>
      </text>
    </comment>
    <comment ref="P132" authorId="0" shapeId="0" xr:uid="{A947C260-62CD-4586-8AAD-ACBE928E2E1E}">
      <text>
        <r>
          <rPr>
            <sz val="12"/>
            <color theme="1"/>
            <rFont val="Calibri"/>
            <family val="2"/>
            <scheme val="minor"/>
          </rPr>
          <t>Fatema Ali:
88 km (kilometer) extension of year-round Hwy (Highway) 905 from Points North Landing, may not be usable year-round (rough summer driving conditions)</t>
        </r>
      </text>
    </comment>
    <comment ref="B133" authorId="0" shapeId="0" xr:uid="{84FFB100-3461-4EB2-BDCE-B64A4CC07AF4}">
      <text>
        <r>
          <rPr>
            <sz val="12"/>
            <color theme="1"/>
            <rFont val="Calibri"/>
            <family val="2"/>
            <scheme val="minor"/>
          </rPr>
          <t>Fatema Ali:
Provincial data</t>
        </r>
      </text>
    </comment>
    <comment ref="M133" authorId="0" shapeId="0" xr:uid="{B076EFCA-5F15-4589-9D2E-00F7177AF7BF}">
      <text>
        <r>
          <rPr>
            <sz val="12"/>
            <color theme="1"/>
            <rFont val="Calibri"/>
            <family val="2"/>
            <scheme val="minor"/>
          </rPr>
          <t>Fatema Ali:
Via Lake Athabasca</t>
        </r>
      </text>
    </comment>
    <comment ref="P134" authorId="0" shapeId="0" xr:uid="{73DB6597-B260-4294-8188-A4A660D50682}">
      <text>
        <r>
          <rPr>
            <sz val="12"/>
            <color theme="1"/>
            <rFont val="Calibri"/>
            <family val="2"/>
            <scheme val="minor"/>
          </rPr>
          <t>Fatema Ali:
Highway 905 connects La Ronge to Wollaston Lake Landing, access to Wollaston Lake via barge in summer and ice road in winter</t>
        </r>
      </text>
    </comment>
    <comment ref="P136" authorId="0" shapeId="0" xr:uid="{63739CCC-A71A-4844-9731-786463850D60}">
      <text>
        <r>
          <rPr>
            <sz val="12"/>
            <color theme="1"/>
            <rFont val="Calibri"/>
            <family val="2"/>
            <scheme val="minor"/>
          </rPr>
          <t>Fatema Ali:
To Fort McMurray and Fort Smith</t>
        </r>
      </text>
    </comment>
  </commentList>
</comments>
</file>

<file path=xl/sharedStrings.xml><?xml version="1.0" encoding="utf-8"?>
<sst xmlns="http://schemas.openxmlformats.org/spreadsheetml/2006/main" count="4396" uniqueCount="762">
  <si>
    <t>Data by product category</t>
  </si>
  <si>
    <t>2019-2020</t>
  </si>
  <si>
    <t>2020-2021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</si>
  <si>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</si>
  <si>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</si>
  <si>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</si>
  <si>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</si>
  <si>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</si>
  <si>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</si>
  <si>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</si>
  <si>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</si>
  <si>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1st Q</t>
  </si>
  <si>
    <t>2nd Q</t>
  </si>
  <si>
    <t>3rd Q</t>
  </si>
  <si>
    <t>4th Q</t>
  </si>
  <si>
    <t>Product category</t>
  </si>
  <si>
    <t>$ subsidy</t>
  </si>
  <si>
    <t>% of total $</t>
  </si>
  <si>
    <t>kg</t>
  </si>
  <si>
    <t>% of total kg</t>
  </si>
  <si>
    <t>$</t>
  </si>
  <si>
    <t>Vegetables and fruit (fresh and frozen)</t>
  </si>
  <si>
    <t>Meat, poultry and fish (fresh and frozen)</t>
  </si>
  <si>
    <t xml:space="preserve">Milk (fresh, UHT (Ultra-High temperature), powdered and canned evaporated) </t>
  </si>
  <si>
    <t xml:space="preserve">Bread and bread products, cereals, crackers, flour and plain fresh and frozen pasta </t>
  </si>
  <si>
    <t xml:space="preserve">Cheese, yogurt and other dairy products </t>
  </si>
  <si>
    <t xml:space="preserve">Unsweetened juice </t>
  </si>
  <si>
    <t xml:space="preserve">Eggs and egg substitutes </t>
  </si>
  <si>
    <t xml:space="preserve">Combination foods (fresh and frozen) </t>
  </si>
  <si>
    <t xml:space="preserve">Infant formula and foods prepared specifically for infants </t>
  </si>
  <si>
    <t xml:space="preserve">Cooking oils, non-hydrogenated margarine, lard, shortening, butter, mayonnaise and salad dressing </t>
  </si>
  <si>
    <t xml:space="preserve">Nuts, seeds, peanut butter and other nut butters, tofu and other meat alternatives </t>
  </si>
  <si>
    <t>Dried herbs &amp; spices, cooking juice</t>
  </si>
  <si>
    <t xml:space="preserve">Non-prescription drugs </t>
  </si>
  <si>
    <t xml:space="preserve">Country food (shipped from the North) </t>
  </si>
  <si>
    <t xml:space="preserve">Products eligible until October 1, 2012 </t>
  </si>
  <si>
    <t>Eligible only for the community of Old Crow, Yukon (and Churchill, Manitoba as of 2017-2018) (and Grise Fiord, Nunavut in 3rd and 4th quarters 2019-2020) (and COVID-19 usage 1st quarter 2020-2021)</t>
  </si>
  <si>
    <t>Personal Hygiene Products</t>
  </si>
  <si>
    <t>Total</t>
  </si>
  <si>
    <t>Corrected sum values</t>
  </si>
  <si>
    <t>Data by subsidy level</t>
  </si>
  <si>
    <t>Low</t>
  </si>
  <si>
    <t>High</t>
  </si>
  <si>
    <t>Highest (Targeted)</t>
  </si>
  <si>
    <t>Country Food</t>
  </si>
  <si>
    <t>Data by province or territory and region</t>
  </si>
  <si>
    <t>2011-12</t>
  </si>
  <si>
    <t>2012-13</t>
  </si>
  <si>
    <t>2013-14</t>
  </si>
  <si>
    <t>2014-15</t>
  </si>
  <si>
    <t>2015-16</t>
  </si>
  <si>
    <t>2016-17</t>
  </si>
  <si>
    <t>Province/Territory/Region</t>
  </si>
  <si>
    <t>Nunavut (Total)</t>
  </si>
  <si>
    <t xml:space="preserve">   Baffin</t>
  </si>
  <si>
    <t xml:space="preserve">   Kivalliq</t>
  </si>
  <si>
    <t xml:space="preserve">   Kitikmeot</t>
  </si>
  <si>
    <t>Quebec (Total)</t>
  </si>
  <si>
    <t xml:space="preserve">   Nunavik</t>
  </si>
  <si>
    <t xml:space="preserve">   Quebec North Shore</t>
  </si>
  <si>
    <t>Northwest Territories (Total)</t>
  </si>
  <si>
    <t xml:space="preserve">   Beaufort-Delta</t>
  </si>
  <si>
    <t xml:space="preserve">   Sahtu</t>
  </si>
  <si>
    <t xml:space="preserve">   Great Slave Lake</t>
  </si>
  <si>
    <t xml:space="preserve">   Deh Cho</t>
  </si>
  <si>
    <t>Manitoba (Total)</t>
  </si>
  <si>
    <t>Ontario (Total)</t>
  </si>
  <si>
    <t>Newfoundland and Labrador (Total)</t>
  </si>
  <si>
    <t>Yukon (Total)</t>
  </si>
  <si>
    <t>Saskatchewan (Total)</t>
  </si>
  <si>
    <t>Alberta (Total)</t>
  </si>
  <si>
    <t>Data by community</t>
  </si>
  <si>
    <t>Community</t>
  </si>
  <si>
    <t>Nunavut (total)</t>
  </si>
  <si>
    <t>Arctic Bay (Ikpiarjuk)</t>
  </si>
  <si>
    <t>Arviat</t>
  </si>
  <si>
    <t>Baker Lake (Qamani'tuuq)</t>
  </si>
  <si>
    <t>Cambridge Bay (Iqaluktuuttiaq)</t>
  </si>
  <si>
    <t>Cape Dorset (Kingait)</t>
  </si>
  <si>
    <t>Chesterfield Inlet (Igluigaarjuk)</t>
  </si>
  <si>
    <t>Clyde River (Kangiqtugaapik)</t>
  </si>
  <si>
    <t>Coral Harbour (Salliq)</t>
  </si>
  <si>
    <t>Gjoa Haven (Uqsuqtuuq)</t>
  </si>
  <si>
    <t>Grise Fiord (Ausuiktuq)</t>
  </si>
  <si>
    <t>Hall Beach (Sanirayak)</t>
  </si>
  <si>
    <t>Igloolik</t>
  </si>
  <si>
    <t>Iqaluit</t>
  </si>
  <si>
    <t>Kimmirut</t>
  </si>
  <si>
    <t>Kugaaruk</t>
  </si>
  <si>
    <t>Kugluktuk</t>
  </si>
  <si>
    <t>Pangnirtung</t>
  </si>
  <si>
    <t>Pond Inlet (Mittimatalik)</t>
  </si>
  <si>
    <t>Qikiqtarjuaq</t>
  </si>
  <si>
    <t>Rankin Inlet (Kangiqtiniq)</t>
  </si>
  <si>
    <t>Naujaat (Repulse Bay)</t>
  </si>
  <si>
    <t>Resolute</t>
  </si>
  <si>
    <t>Sanikiluaq</t>
  </si>
  <si>
    <t>Taloyoak</t>
  </si>
  <si>
    <t>Whale Cove (Tikirarjuaq)</t>
  </si>
  <si>
    <t>Quebec (total)</t>
  </si>
  <si>
    <t>Akulivik</t>
  </si>
  <si>
    <t>Aupaluk</t>
  </si>
  <si>
    <t>Blanc-Sablon</t>
  </si>
  <si>
    <t>Chevery</t>
  </si>
  <si>
    <t>Gethsémani (La Romaine)</t>
  </si>
  <si>
    <t>Harrington Harbour</t>
  </si>
  <si>
    <t>Inukjuak</t>
  </si>
  <si>
    <t>Ivujivik</t>
  </si>
  <si>
    <t>Kangiqsualujjuaq</t>
  </si>
  <si>
    <t>Kangiqsujuaq</t>
  </si>
  <si>
    <t>Kangirsuk</t>
  </si>
  <si>
    <t>Kegaska</t>
  </si>
  <si>
    <t>Kuujjuaq</t>
  </si>
  <si>
    <t>Kuujjuarapik</t>
  </si>
  <si>
    <t>La Tabatière</t>
  </si>
  <si>
    <t>Lourdes-de-Blanc-Sablon</t>
  </si>
  <si>
    <t>Mutton Bay</t>
  </si>
  <si>
    <t>Port-Menier</t>
  </si>
  <si>
    <t>Puvirnituq</t>
  </si>
  <si>
    <t>Quaqtaq</t>
  </si>
  <si>
    <t>Saint-Augustin-Saguenay</t>
  </si>
  <si>
    <t>Salluit</t>
  </si>
  <si>
    <t>Tasiujaq</t>
  </si>
  <si>
    <t>Tête-à-la-Baleine</t>
  </si>
  <si>
    <t>Umiujaq</t>
  </si>
  <si>
    <t>Manitoba (total)</t>
  </si>
  <si>
    <t>Berens River</t>
  </si>
  <si>
    <t>Bloodvein</t>
  </si>
  <si>
    <t>Brochet</t>
  </si>
  <si>
    <t>Churchill</t>
  </si>
  <si>
    <t>Gods Lake Narrows</t>
  </si>
  <si>
    <t>Gods River</t>
  </si>
  <si>
    <t>Granville Lake</t>
  </si>
  <si>
    <t>Island Lake (Garden Hill)</t>
  </si>
  <si>
    <t>Lac Brochet</t>
  </si>
  <si>
    <t>Little Grand Rapids</t>
  </si>
  <si>
    <t>Negginan (Poplar River)</t>
  </si>
  <si>
    <t>Oxford House</t>
  </si>
  <si>
    <t>Pauingassi</t>
  </si>
  <si>
    <t>Red Sucker Lake</t>
  </si>
  <si>
    <t>Shamattawa</t>
  </si>
  <si>
    <t>St. Theresa Point</t>
  </si>
  <si>
    <t>Tadoule Lake</t>
  </si>
  <si>
    <t>Waasagomach</t>
  </si>
  <si>
    <t>York Landing</t>
  </si>
  <si>
    <t>Northwest Territories (total)</t>
  </si>
  <si>
    <t>Aklavik</t>
  </si>
  <si>
    <t>Colville Lake</t>
  </si>
  <si>
    <t>Déline</t>
  </si>
  <si>
    <t>Fort Good Hope (K'asho Got'ine)</t>
  </si>
  <si>
    <t>Gametì (Rae Lakes)</t>
  </si>
  <si>
    <t>Lutselk'e</t>
  </si>
  <si>
    <t>Norman Wells</t>
  </si>
  <si>
    <t>Paulatuk</t>
  </si>
  <si>
    <t>Sachs Harbour</t>
  </si>
  <si>
    <t>Trout Lake (Sambaa K'e)</t>
  </si>
  <si>
    <t>Tuktoyaktuk</t>
  </si>
  <si>
    <t>Tulita</t>
  </si>
  <si>
    <t>Ulukhaktok (Holman)</t>
  </si>
  <si>
    <t>Wekweèti (Snare Lake)</t>
  </si>
  <si>
    <t>Wha Ti</t>
  </si>
  <si>
    <t>Ontario (total)</t>
  </si>
  <si>
    <t>Angling Lake/Wapekeka</t>
  </si>
  <si>
    <t>Attawapiskat</t>
  </si>
  <si>
    <t>Bearskin Lake</t>
  </si>
  <si>
    <t>Big Trout Lake (Kitchenuhmaykoosib Inninuwug)</t>
  </si>
  <si>
    <t>Cat Lake</t>
  </si>
  <si>
    <t>Deer Lake</t>
  </si>
  <si>
    <t>Eabamet Lake (Fort Hope)</t>
  </si>
  <si>
    <t>Favourable Lake (Sandy Lake)</t>
  </si>
  <si>
    <t>Fort Albany</t>
  </si>
  <si>
    <t>Fort Severn</t>
  </si>
  <si>
    <t>Kasabonika</t>
  </si>
  <si>
    <t>Kashechewan</t>
  </si>
  <si>
    <t>Keewaywin</t>
  </si>
  <si>
    <t>Kingfisher Lake</t>
  </si>
  <si>
    <t>Lansdowne House/Neskantaga</t>
  </si>
  <si>
    <t>Muskrat Dam</t>
  </si>
  <si>
    <t>North Spirit Lake</t>
  </si>
  <si>
    <t>Ogoki/Marten Falls</t>
  </si>
  <si>
    <t>Peawanuck</t>
  </si>
  <si>
    <t>Pikangikum</t>
  </si>
  <si>
    <t>Poplar Hill</t>
  </si>
  <si>
    <t>Sachigo Lake</t>
  </si>
  <si>
    <t>Summer Beaver</t>
  </si>
  <si>
    <t>Wawakapewin</t>
  </si>
  <si>
    <t>Weagamow Lake</t>
  </si>
  <si>
    <t>Webequie</t>
  </si>
  <si>
    <t>Wunnummin Lake</t>
  </si>
  <si>
    <t>Newfoundland and Labrador (total)</t>
  </si>
  <si>
    <t>Black Tickle</t>
  </si>
  <si>
    <t>Hopedale</t>
  </si>
  <si>
    <t>Makkovik</t>
  </si>
  <si>
    <t>Nain</t>
  </si>
  <si>
    <t>Natuashish</t>
  </si>
  <si>
    <t>Postville</t>
  </si>
  <si>
    <t>Rigolet</t>
  </si>
  <si>
    <t>Williams Harbour</t>
  </si>
  <si>
    <t>Yukon (Old Crow)</t>
  </si>
  <si>
    <t>Saskatchewan (total)</t>
  </si>
  <si>
    <t>Black Lake</t>
  </si>
  <si>
    <t>Fond-du-Lac</t>
  </si>
  <si>
    <t>Stony Rapids</t>
  </si>
  <si>
    <t>Uranium City</t>
  </si>
  <si>
    <t>Wollaston Lake</t>
  </si>
  <si>
    <t>Alberta (Fort Chipewyan)</t>
  </si>
  <si>
    <t>Difference</t>
  </si>
  <si>
    <t>Data per capita</t>
  </si>
  <si>
    <t>2017-18</t>
  </si>
  <si>
    <t>$ per capita</t>
  </si>
  <si>
    <t>kg per capita</t>
  </si>
  <si>
    <t>Nunavut</t>
  </si>
  <si>
    <t>Arctic Bay</t>
  </si>
  <si>
    <t>Baker Lake</t>
  </si>
  <si>
    <t>Cambridge Bay</t>
  </si>
  <si>
    <t>Cape Dorset</t>
  </si>
  <si>
    <t>Chesterfield Inlet</t>
  </si>
  <si>
    <t>Clyde River</t>
  </si>
  <si>
    <t>Coral Harbour</t>
  </si>
  <si>
    <t>Gjoa Haven</t>
  </si>
  <si>
    <t>Grise Fiord</t>
  </si>
  <si>
    <t>Hall Beach</t>
  </si>
  <si>
    <t>Pond Inlet</t>
  </si>
  <si>
    <t>Rankin Inlet</t>
  </si>
  <si>
    <t>Repulse Bay</t>
  </si>
  <si>
    <t>Whale Cove</t>
  </si>
  <si>
    <t>Average</t>
  </si>
  <si>
    <t>Quebec</t>
  </si>
  <si>
    <t xml:space="preserve">Chevery </t>
  </si>
  <si>
    <t xml:space="preserve">Gethsémani (La Romaine) </t>
  </si>
  <si>
    <t xml:space="preserve">Harrington Harbour </t>
  </si>
  <si>
    <t>1,83,253</t>
  </si>
  <si>
    <t xml:space="preserve">La Tabatière </t>
  </si>
  <si>
    <t>Port Menier</t>
  </si>
  <si>
    <t>St-Augustin-Saguenay / Pakuashipi</t>
  </si>
  <si>
    <t xml:space="preserve">Tête-à-la-Baleine </t>
  </si>
  <si>
    <t>Manitoba</t>
  </si>
  <si>
    <t>Northwest Territories</t>
  </si>
  <si>
    <t>Deline</t>
  </si>
  <si>
    <t>Fort Good Hope</t>
  </si>
  <si>
    <t>Gameti (Rae Lakes)</t>
  </si>
  <si>
    <t>Wekweeti (Snare Lake)</t>
  </si>
  <si>
    <t>Whati</t>
  </si>
  <si>
    <t>Ontario</t>
  </si>
  <si>
    <t>Big Trout Lake</t>
  </si>
  <si>
    <t>Eabamet lake (Fort Hope)</t>
  </si>
  <si>
    <t>Lansdowne House</t>
  </si>
  <si>
    <t>Ogoki</t>
  </si>
  <si>
    <t>Angling Lake</t>
  </si>
  <si>
    <t>Newfoundland and Labrador</t>
  </si>
  <si>
    <t>Yukon</t>
  </si>
  <si>
    <t>Old Crow</t>
  </si>
  <si>
    <t>Alberta</t>
  </si>
  <si>
    <t>Fort Chipewyan</t>
  </si>
  <si>
    <t>Saskatchewan</t>
  </si>
  <si>
    <t>Data per retailer or supplier</t>
  </si>
  <si>
    <t>Retailer/supplier</t>
  </si>
  <si>
    <t>AKI Energy</t>
  </si>
  <si>
    <t>ALIX Enterprises Ltd</t>
  </si>
  <si>
    <t>AN Food Distributors</t>
  </si>
  <si>
    <t>Arctic Beverage</t>
  </si>
  <si>
    <t>Arctic Buying Co. Kivalliq</t>
  </si>
  <si>
    <t xml:space="preserve">Arctic Co-operatives Ltd. </t>
  </si>
  <si>
    <t>Arctic Connection</t>
  </si>
  <si>
    <t>Arctic Consultants</t>
  </si>
  <si>
    <t>Arctic Fresh Inc.</t>
  </si>
  <si>
    <t xml:space="preserve">Arctic Ventures 2000 Ltd. </t>
  </si>
  <si>
    <t>Atlantic Grocery Distributors</t>
  </si>
  <si>
    <t>BBE Expediting Ltd.</t>
  </si>
  <si>
    <t xml:space="preserve">Ben Deshaies Inc. </t>
  </si>
  <si>
    <t>Brammark Industry</t>
  </si>
  <si>
    <t>Cactus Holding (M)</t>
  </si>
  <si>
    <t>Cantor's Grocery Co-Op Ltd.</t>
  </si>
  <si>
    <t>Coastal Meats</t>
  </si>
  <si>
    <t>Distribution Côte-Nord</t>
  </si>
  <si>
    <t xml:space="preserve">Distribution GFD Inc. </t>
  </si>
  <si>
    <t>Distribution M Fournier</t>
  </si>
  <si>
    <t>Distribution Pascal Doiron (9316-0422 QC inc)</t>
  </si>
  <si>
    <t xml:space="preserve">DMG Plus Inc. </t>
  </si>
  <si>
    <t>Ecoproduce Canada</t>
  </si>
  <si>
    <t>Eskimo Point Lumber Supply</t>
  </si>
  <si>
    <t>Fédération des coopératives du Nouveau- Québec</t>
  </si>
  <si>
    <t>Foodshare Toronto</t>
  </si>
  <si>
    <t>Fresh Market Foods</t>
  </si>
  <si>
    <t>Gabe's Meat</t>
  </si>
  <si>
    <t>Gordon Food Service Canada</t>
  </si>
  <si>
    <t xml:space="preserve">Hamilton Wholesalers Ltd. </t>
  </si>
  <si>
    <t>Harris Meat &amp; Groceries</t>
  </si>
  <si>
    <t>Hatchet Lake Band Store</t>
  </si>
  <si>
    <t>Jasman Ventures Inc.</t>
  </si>
  <si>
    <t>JG Grocery</t>
  </si>
  <si>
    <t>K'ai Talié Market Ltd</t>
  </si>
  <si>
    <t xml:space="preserve">Kitikmeot Food Ltd. </t>
  </si>
  <si>
    <t>Kivaliq Arctic Foods</t>
  </si>
  <si>
    <t>La Charcuterie D.E.T. inc.</t>
  </si>
  <si>
    <t>Labrador Investments Limited</t>
  </si>
  <si>
    <t>Les Consultants de l'Arctique</t>
  </si>
  <si>
    <t>Les Entreprises Henry Jenniss Inc. (incorporated)</t>
  </si>
  <si>
    <t>M&amp;M Meat Shops (Store #427)</t>
  </si>
  <si>
    <t>M&amp;M Yellowknife (Cactus Holding)</t>
  </si>
  <si>
    <t>Marché Central du Nord Inc. (incorporated)</t>
  </si>
  <si>
    <t xml:space="preserve">Marché Daoust Inc. </t>
  </si>
  <si>
    <t>Marché Turenne Inc</t>
  </si>
  <si>
    <t>Meechim North</t>
  </si>
  <si>
    <t>Neechi Foods Co-Op Ltd.</t>
  </si>
  <si>
    <t>Multi-Foods Limited</t>
  </si>
  <si>
    <t>Newfoundland Multi-food Limited</t>
  </si>
  <si>
    <t>Nibinamik Community Store</t>
  </si>
  <si>
    <t>Northern Fancy Meats</t>
  </si>
  <si>
    <t>Northern Shopper</t>
  </si>
  <si>
    <t>NorthWest Company</t>
  </si>
  <si>
    <t>Pang Fisheries</t>
  </si>
  <si>
    <t>Parkes General Store</t>
  </si>
  <si>
    <t>Pratts Wholesale / Food Service</t>
  </si>
  <si>
    <t>Precambrian Wholesale (2010) Limited</t>
  </si>
  <si>
    <t>Public Meat</t>
  </si>
  <si>
    <t>Quality Market</t>
  </si>
  <si>
    <t>Rampart Rentals</t>
  </si>
  <si>
    <t>Recinos</t>
  </si>
  <si>
    <t>Saslove's Meat Market Ltd.</t>
  </si>
  <si>
    <t>Shaw Family Bakery</t>
  </si>
  <si>
    <t xml:space="preserve">Snelgroves Wholesale Ltd. </t>
  </si>
  <si>
    <t>SouthCamp Enterprises (953731 NWT Ltd)</t>
  </si>
  <si>
    <t xml:space="preserve">Stanton Group Ltd. </t>
  </si>
  <si>
    <t>Sysco Food Services Winnipeg</t>
  </si>
  <si>
    <t>Tlicho Investment Corporation</t>
  </si>
  <si>
    <t>True North Community Co-operative</t>
  </si>
  <si>
    <t>Valu Lots</t>
  </si>
  <si>
    <t xml:space="preserve">Zudel's Grocery Ltd. </t>
  </si>
  <si>
    <t>Eligible only for the community of Old Crow, Yukon (and Churchill, Manitoba as of 2017-2018) (and Grise Fiord, Nunavut in 3rd and 4th quarters 2019-2020) (and COVID-19 usage 2020-2021)</t>
  </si>
  <si>
    <t>Products on expanded eligibility list</t>
  </si>
  <si>
    <t>95,56</t>
  </si>
  <si>
    <t>Summer Beaver (Nibinamik)</t>
  </si>
  <si>
    <t>Mar 2011</t>
  </si>
  <si>
    <t>Jun 2011</t>
  </si>
  <si>
    <t>Sep 2011</t>
  </si>
  <si>
    <t>Dec 2011</t>
  </si>
  <si>
    <t>Mar 2012</t>
  </si>
  <si>
    <t>Jun 2012</t>
  </si>
  <si>
    <t>Sep 2012</t>
  </si>
  <si>
    <t>Dec 2012</t>
  </si>
  <si>
    <t>Mar 2013</t>
  </si>
  <si>
    <t>Jun 2013</t>
  </si>
  <si>
    <t>Sep 2013</t>
  </si>
  <si>
    <t>Dec 2013</t>
  </si>
  <si>
    <t>Mar 2014</t>
  </si>
  <si>
    <t>Jun 2014</t>
  </si>
  <si>
    <t>Sep 2014</t>
  </si>
  <si>
    <t>Dec 2014</t>
  </si>
  <si>
    <t>Mar 2015</t>
  </si>
  <si>
    <t>Jun 2015</t>
  </si>
  <si>
    <t>Sep 2015</t>
  </si>
  <si>
    <t>Dec 2015</t>
  </si>
  <si>
    <t>Mar 2016</t>
  </si>
  <si>
    <t>Jun 2016</t>
  </si>
  <si>
    <t>Sep 2016</t>
  </si>
  <si>
    <t>Dec 2016</t>
  </si>
  <si>
    <t>Mar 2017</t>
  </si>
  <si>
    <t>Jun 2017</t>
  </si>
  <si>
    <t>Sep 2017</t>
  </si>
  <si>
    <t>Dec 2017</t>
  </si>
  <si>
    <t>Mar 2018</t>
  </si>
  <si>
    <t>Jun 2018</t>
  </si>
  <si>
    <t>Sep 2018</t>
  </si>
  <si>
    <t>Dec 2018</t>
  </si>
  <si>
    <t>Mar 2019</t>
  </si>
  <si>
    <t>Average costs by province/territory</t>
  </si>
  <si>
    <t>Province/Territory</t>
  </si>
  <si>
    <t>Region</t>
  </si>
  <si>
    <t>n/a</t>
  </si>
  <si>
    <t>Newfoundland and Laborador</t>
  </si>
  <si>
    <t>Beaufort-Delta</t>
  </si>
  <si>
    <t>Great Slave Lake</t>
  </si>
  <si>
    <t>Deh Cho</t>
  </si>
  <si>
    <t>Sahtu</t>
  </si>
  <si>
    <t>Baffin</t>
  </si>
  <si>
    <t>Kitikmeot</t>
  </si>
  <si>
    <t>Kivalliq</t>
  </si>
  <si>
    <t>Full Subsidy</t>
  </si>
  <si>
    <t>Community/ Subsidy Level</t>
  </si>
  <si>
    <t>Cost of RNFB ($)</t>
  </si>
  <si>
    <t>Berens River ∆</t>
  </si>
  <si>
    <t>Brochet ∆</t>
  </si>
  <si>
    <t>Granville Lake ∆</t>
  </si>
  <si>
    <t>Pauingassi*</t>
  </si>
  <si>
    <t>Shamattawa ∆</t>
  </si>
  <si>
    <t>St. Theresa Point</t>
  </si>
  <si>
    <t>Tadoule Lake ∆</t>
  </si>
  <si>
    <t>York Landing ∆</t>
  </si>
  <si>
    <t>Nain**</t>
  </si>
  <si>
    <t>Williams Harbour ∆</t>
  </si>
  <si>
    <t>Gametì (Rae Lakes) ∆</t>
  </si>
  <si>
    <t>Lutsel K’e ∆</t>
  </si>
  <si>
    <t>Wekweti (Snare Lake) ∆</t>
  </si>
  <si>
    <t>Wha Ti ∆</t>
  </si>
  <si>
    <t>Angling Lake/Wapekeka ∆</t>
  </si>
  <si>
    <t>Cat Lake ∆</t>
  </si>
  <si>
    <t>Deer Lake ∆</t>
  </si>
  <si>
    <t>Eabamet Lake (Fort Hope) ∆</t>
  </si>
  <si>
    <t>Favourable Lake (Sandy Lake) ∆</t>
  </si>
  <si>
    <t>Keewaywin ∆</t>
  </si>
  <si>
    <t>Kasabonika ∆</t>
  </si>
  <si>
    <t>Kingfisher Lake ∆</t>
  </si>
  <si>
    <t>Lansdowne House/Neskantaga ∆</t>
  </si>
  <si>
    <t>North Spirit Lake ∆</t>
  </si>
  <si>
    <t>Ogoki/Marten Falls ∆</t>
  </si>
  <si>
    <t>Pikangikum ∆</t>
  </si>
  <si>
    <t>Poplar Hill ∆</t>
  </si>
  <si>
    <t>Sachigo Lake ∆</t>
  </si>
  <si>
    <t>Summer Beaver ∆</t>
  </si>
  <si>
    <t>Wawakapewin ∆</t>
  </si>
  <si>
    <t>Webequie ∆</t>
  </si>
  <si>
    <t>Weagamow Lake ∆</t>
  </si>
  <si>
    <t>Wunnummin Lake ∆</t>
  </si>
  <si>
    <t>Port-Menier ∆</t>
  </si>
  <si>
    <t>Saint-Augustin / Pakuashipi</t>
  </si>
  <si>
    <t>Black Lake ∆</t>
  </si>
  <si>
    <t>Fond-du-Lac ∆</t>
  </si>
  <si>
    <t>Stony Rapids ∆</t>
  </si>
  <si>
    <t>Uranium City ∆</t>
  </si>
  <si>
    <t>Wollaston Lake ∆</t>
  </si>
  <si>
    <t>Population (2011 Census)</t>
  </si>
  <si>
    <t>Location</t>
  </si>
  <si>
    <t>Dist 1 (km)</t>
  </si>
  <si>
    <t>Dist 1- Loc</t>
  </si>
  <si>
    <t>Dist 2 (km)</t>
  </si>
  <si>
    <t>Dist 2- Loc</t>
  </si>
  <si>
    <t>Dist 3 (km)</t>
  </si>
  <si>
    <t>Dist 3- Loc</t>
  </si>
  <si>
    <t>Dist 4 (km)</t>
  </si>
  <si>
    <t>Dist 4- Loc</t>
  </si>
  <si>
    <t>Transportation Services- Marine</t>
  </si>
  <si>
    <t>Transportation Services- Rail</t>
  </si>
  <si>
    <t>Transportation Services- Air</t>
  </si>
  <si>
    <t>Transportation Services- Road</t>
  </si>
  <si>
    <t>Retail 1</t>
  </si>
  <si>
    <t>Retail 1-Registered</t>
  </si>
  <si>
    <t xml:space="preserve">Retail 1- RNFB </t>
  </si>
  <si>
    <t>Retail 2</t>
  </si>
  <si>
    <t>Retail 2- Registered</t>
  </si>
  <si>
    <t xml:space="preserve">Retail 2- RNFB </t>
  </si>
  <si>
    <t>Retail 3</t>
  </si>
  <si>
    <t>Retail 3 - Registered</t>
  </si>
  <si>
    <t>Retail 4</t>
  </si>
  <si>
    <t>Retail 4 - Registered</t>
  </si>
  <si>
    <t>Southern suppliers registered with NNC</t>
  </si>
  <si>
    <t xml:space="preserve">Nunavut </t>
  </si>
  <si>
    <t>Longitude: 85°10' W (West) 
Latitude: 73°02' N (North)</t>
  </si>
  <si>
    <t>Yellowknife</t>
  </si>
  <si>
    <t>Ottawa</t>
  </si>
  <si>
    <t>Summer sealift</t>
  </si>
  <si>
    <t>No</t>
  </si>
  <si>
    <t>Year-round</t>
  </si>
  <si>
    <t>North West Company</t>
  </si>
  <si>
    <t>Yes</t>
  </si>
  <si>
    <t>Arctic Co-operatives Ltd</t>
  </si>
  <si>
    <t>Longitude: 94°12' W (West) 
Latitude: 64°33' N (North)</t>
  </si>
  <si>
    <t>Thompson</t>
  </si>
  <si>
    <t>Winnipeg</t>
  </si>
  <si>
    <t>Longitude: 96°01' W (West) 
Latitude: 64°33' N (North)</t>
  </si>
  <si>
    <t>Hudson Bay</t>
  </si>
  <si>
    <t>Baker Lake 1st Canadian Foods</t>
  </si>
  <si>
    <t>Longitude: 105°17' W (West) 
Latitude: 69°13' N (North)</t>
  </si>
  <si>
    <t>Longitude: 76°54' W (West) 
Latitude: 64°23' N (North)</t>
  </si>
  <si>
    <t>Longitude: 90°81' W (West) 
Latitude: 63°32' N (North)</t>
  </si>
  <si>
    <t>Longitude: 68°44' W (West) 
Latitude: 70°44' N (North)</t>
  </si>
  <si>
    <t>Arruja</t>
  </si>
  <si>
    <t>Longitude: 83°22' W (West) 
Latitude: 64°16' N (North)</t>
  </si>
  <si>
    <t>Longitude: 95°91' W (West) 
Latitude: 68°64' N (North)</t>
  </si>
  <si>
    <t>Longitude: 82°79' W (West) 
Latitude: 76°48' N (North)</t>
  </si>
  <si>
    <t>Longitude: 81°27' W (West) 
Latitude: 68°77' N (North)</t>
  </si>
  <si>
    <t>Longitude: 81°70' W (West) 
Latitude: 69°39' N (North)</t>
  </si>
  <si>
    <t>Longitude: 68°52' W (West) 
Latitude: 63°75' N (North)</t>
  </si>
  <si>
    <t>Arctic Co-operatives Ltd - Arctic Ventures</t>
  </si>
  <si>
    <t>D.J. Specialties</t>
  </si>
  <si>
    <t>Baffin Island Canners</t>
  </si>
  <si>
    <t>Longitude: 69°87' W (West) 
Latitude: 62°85' N (North)</t>
  </si>
  <si>
    <t>Longitude: 89°81' W (West) 
Latitude: 68°53' N (North)</t>
  </si>
  <si>
    <t>Longitude: 115°33' W (West) 
Latitude: 67°82' N (North)</t>
  </si>
  <si>
    <t>Longitude: 65°68' W (West) 
Latitude: 66°14' N (North)</t>
  </si>
  <si>
    <t>Longitude: 77°80' W (West) 
Latitude: 72°69' N (North)</t>
  </si>
  <si>
    <t>Longitude: 63°88' W (West) 
Latitude: 67°57' N (North)</t>
  </si>
  <si>
    <t>2577 (2014)</t>
  </si>
  <si>
    <t>Longitude: 92°12' W (West) 
Latitude: 66°56' N (North)</t>
  </si>
  <si>
    <t>Longitude: 86°25' W (West) 
Latitude: 66°56' N (North)</t>
  </si>
  <si>
    <t>Longitude: 94°91' W (West) 
Latitude: 74°70' N (North)</t>
  </si>
  <si>
    <t>South Camp Inn</t>
  </si>
  <si>
    <t>Longitude: 79°21' W (West)
Latitude: 56°59' N (North)</t>
  </si>
  <si>
    <t>Longitude: 93°50' W (West) 
Latitude: 69°55' N (North)</t>
  </si>
  <si>
    <t>Longitude: 92°88' W (West) 
Latitude: 62°26' N (North)</t>
  </si>
  <si>
    <t>Rankin Inlet (Kangiqitiniq)</t>
  </si>
  <si>
    <t>Longitude: 78°14' W (West) 
Latitude: 60°85' N (North)</t>
  </si>
  <si>
    <t>Montreal</t>
  </si>
  <si>
    <t>Summer access</t>
  </si>
  <si>
    <t>N/A</t>
  </si>
  <si>
    <t>Fédération des Coopératives du Nouveau-Québec</t>
  </si>
  <si>
    <t>Longitude: 69°58' W (West) 
Latitude: 59°30' N (North)</t>
  </si>
  <si>
    <t>Longitude: 57°24' W (West) 
Latitude: 51°48' N (North)</t>
  </si>
  <si>
    <t>Natashquan</t>
  </si>
  <si>
    <t>Happy Valley-Goose Bay</t>
  </si>
  <si>
    <t>St. Barbe</t>
  </si>
  <si>
    <t>Year-round daily ferry service to St. Barbe</t>
  </si>
  <si>
    <t>Year-round road connecting to Trans Labrador Highway</t>
  </si>
  <si>
    <t>Chez Barnie</t>
  </si>
  <si>
    <t>Longitude: 59°62' W (West) 
Latitude: 50°47' N (North)</t>
  </si>
  <si>
    <t>Ferry service to Harrington Harbour from Sept-Îles (Apr-Jan), barge or helicopter to Chevery</t>
  </si>
  <si>
    <t>Dépanneur Bellecourt</t>
  </si>
  <si>
    <t>Longitude: 60°69' W (West) 
Latitude: 50°22' N (North)</t>
  </si>
  <si>
    <t>Ferry service from Sept-Îles (Apr-Jan)</t>
  </si>
  <si>
    <t>Enterprises Henry Jenniss</t>
  </si>
  <si>
    <t>Longitude: 59°48' W (West) 
Latitude: 50°50' N (North)</t>
  </si>
  <si>
    <t>from Natashquan to Chevery</t>
  </si>
  <si>
    <t>Ransom &amp; Rowsell General Store</t>
  </si>
  <si>
    <t>CMR Sales General Store</t>
  </si>
  <si>
    <t>Longitude: 78°17' W (West) 
Latitude: 58°45' N (North)</t>
  </si>
  <si>
    <t>Longitude: 77°87' W (West) 
Latitude: 62°41' N (North)</t>
  </si>
  <si>
    <t>Longitude: 65°97' W (West) 
Latitude: 58°70' N (North)</t>
  </si>
  <si>
    <t>Longitude: 71°93' W (West) 
Latitude: 61°59' N (North)</t>
  </si>
  <si>
    <t>Longitude: 70°04' W (West) 
Latitude: 60°04' N (North)</t>
  </si>
  <si>
    <t>Longitude: 61°27' W (West) 
Latitude: 50°19' N (North)</t>
  </si>
  <si>
    <t>Natashquan (by air)</t>
  </si>
  <si>
    <t>Natashquan (by road)</t>
  </si>
  <si>
    <t>Year-round access via Quebec route 138</t>
  </si>
  <si>
    <t xml:space="preserve">Roger's Retail </t>
  </si>
  <si>
    <t>Dépanneur Quegaska Inc</t>
  </si>
  <si>
    <t>Longitude: 68°38' W (West) 
Latitude: 58°14' N (North)</t>
  </si>
  <si>
    <t>Newviq'vi</t>
  </si>
  <si>
    <t>Longitude: 77°74' W (West) 
Latitude: 55°29' N (North)</t>
  </si>
  <si>
    <t>Longitude: 58°98' W (West) 
Latitude: 50°83' N (North)</t>
  </si>
  <si>
    <t>The Realm</t>
  </si>
  <si>
    <t>Longitude: 57°20' W (West) 
Latitude: 51°41' N (North)</t>
  </si>
  <si>
    <t>from Natashquan to Blanc-Sablon by air</t>
  </si>
  <si>
    <t>by ferry to St. Barbe</t>
  </si>
  <si>
    <t>Year-round daily ferry service from Blanc-Sablon to St. Barbe</t>
  </si>
  <si>
    <t>J.L Joncas Inc</t>
  </si>
  <si>
    <t>Longitude: 59°07' W (West) 
Latitude: 50°76' N (North)</t>
  </si>
  <si>
    <t>La Tabatière from Natashquan (by air)</t>
  </si>
  <si>
    <t>road to La Tabatière</t>
  </si>
  <si>
    <t>Ferry service to La Tabatière from Sept-Îles (Apr-Jan)</t>
  </si>
  <si>
    <t>Epicerie Ivan Retail</t>
  </si>
  <si>
    <t>Longitude: 64°35' W (West) 
Latitude: 49°82' N (North)</t>
  </si>
  <si>
    <t>Havre-Saint-Pierre</t>
  </si>
  <si>
    <t>Ferry service from Havre-Saint-Pierre and Sept-Îles (Apr-Jan)</t>
  </si>
  <si>
    <t>Coopérative de Consommation de L'Île-d'Anticosti</t>
  </si>
  <si>
    <t>Not eligible</t>
  </si>
  <si>
    <t>Longitude: 77°29' W (West) 
Latitude: 60°04' N (North)</t>
  </si>
  <si>
    <t>Longitude: 65°57' W (West) 
Latitude: 61°04' N (North)</t>
  </si>
  <si>
    <t>Longitude: 58°45' W (West) 
Latitude: 51°22' N (North)</t>
  </si>
  <si>
    <t>Saint-Augustin Retail Inc</t>
  </si>
  <si>
    <t>Longitude: 75°65' W (West) 
Latitude: 62°20' N (North)</t>
  </si>
  <si>
    <t>Longitude 69°88' W (West) 
Latitude 58°72' N (North)</t>
  </si>
  <si>
    <t>Longitude: 59°32' W (West) 
Latitude: 50°70' N (North)</t>
  </si>
  <si>
    <t>Magasin du Portage Inc</t>
  </si>
  <si>
    <t>Longitude: 76°51' W (West) 
Latitude: 56°55' N (North)</t>
  </si>
  <si>
    <t xml:space="preserve">Manitoba </t>
  </si>
  <si>
    <t>Longitude: 96°94' W (West) 
Latitude: 52°35' N (North)</t>
  </si>
  <si>
    <t>Winnipeg (by air)</t>
  </si>
  <si>
    <t>Winnipeg (by road)</t>
  </si>
  <si>
    <t>Winter road; all-season road connecting with Bloodvein planned completion 2019</t>
  </si>
  <si>
    <t>Longitude: 96°69' W (West) 
Latitude: 51°78' N (North)</t>
  </si>
  <si>
    <t>Mikisi Store</t>
  </si>
  <si>
    <t>Frank and Son Grocery</t>
  </si>
  <si>
    <t>Longitude: 101°55' W (West) 
Latitude: 57°91' N (North)</t>
  </si>
  <si>
    <t>Thompson (by air)</t>
  </si>
  <si>
    <t>Winter road</t>
  </si>
  <si>
    <t>Longitude: 94°50' W (West) 
Latitude: 54°55' N (North)</t>
  </si>
  <si>
    <t>Longitude: 94°06 W (West) 
Latitude: 54°84' N (North)</t>
  </si>
  <si>
    <t>Longitude: 100°49' W (West) 
Latitude: 56°38' N (North)</t>
  </si>
  <si>
    <t>short fly-in</t>
  </si>
  <si>
    <t>Lynn Lake, which has road access</t>
  </si>
  <si>
    <t>Year-round by charter</t>
  </si>
  <si>
    <t>Snowmobile access</t>
  </si>
  <si>
    <t>Longitude: 94°67' W (West) 
Latitude: 53°86' N (North)</t>
  </si>
  <si>
    <t>from Winnipeg to Stevenson Island</t>
  </si>
  <si>
    <t>Neighbouring airport must be reached by water or winter road</t>
  </si>
  <si>
    <t>winter road</t>
  </si>
  <si>
    <t>Mikisew 2000</t>
  </si>
  <si>
    <t>Longitude: 101°49' W (West) 
Latitude: 58°62' N (North)</t>
  </si>
  <si>
    <t>Antsanen Convenience Store</t>
  </si>
  <si>
    <t>Longitude: 95°43' W (West) 
Latitude: 52°01' N (North)</t>
  </si>
  <si>
    <t>Nelson Keeper</t>
  </si>
  <si>
    <t>Longitude: 97°2' W (West) 
Latitude: 52°9' N (North)</t>
  </si>
  <si>
    <t>Longitude: 95°27' W (West) 
Latitude: 54°95' N (North)</t>
  </si>
  <si>
    <t>Longitude: 95°30' W (West) 
Latitude: 52°13' N (North)</t>
  </si>
  <si>
    <t>Winnipeg to Little Grand Rapids</t>
  </si>
  <si>
    <t>Airport in Little Grand Rapids accessible by boat or winter road</t>
  </si>
  <si>
    <t>Longitude: 93°57' W (West) 
Latitude: 54°16' N (North)</t>
  </si>
  <si>
    <t>Longitude: 92°10' W (West) 
Latitude: 55°86' N (North)</t>
  </si>
  <si>
    <t>Longitude: 94°85' W (West) 
Latitude: 53°83' N (North)</t>
  </si>
  <si>
    <t>Longitude: 98°33' W (West) 
Latitude: 58°63' N (North)</t>
  </si>
  <si>
    <t>not eligible</t>
  </si>
  <si>
    <t>Longitude: 94°9' W (West) 
Latitude: 53°8' N (North)</t>
  </si>
  <si>
    <t>Airport in St. Theresa Point must be reached by water or winter road</t>
  </si>
  <si>
    <t>Wasagamart</t>
  </si>
  <si>
    <t>Wass Mart</t>
  </si>
  <si>
    <t>Longitude: 96°09' W (West) 
Latitude: 56°08' N (North)</t>
  </si>
  <si>
    <t>Split Landing (by ferry)</t>
  </si>
  <si>
    <t>Six-day per week ferry from Split Landing, typically June-October</t>
  </si>
  <si>
    <t xml:space="preserve">Northwest Territories </t>
  </si>
  <si>
    <t>Longitude: 135°06' W (West)
Latitude: 68°24' N (North)</t>
  </si>
  <si>
    <t>Inuvik (by air)</t>
  </si>
  <si>
    <t>Summer Barge Service</t>
  </si>
  <si>
    <t>Winter ice road</t>
  </si>
  <si>
    <t>Stanton's</t>
  </si>
  <si>
    <t>Longitude: 126°01' W (West)
Latitude: 67°00' N (North)</t>
  </si>
  <si>
    <t>Yellowknife (by air)</t>
  </si>
  <si>
    <t>Longitude: 123°43' W (West)
Latitude: 65°21' N (North)</t>
  </si>
  <si>
    <t>Longitude: 128°55' W (West)
Latitude: 66°26' N (North)</t>
  </si>
  <si>
    <t>Winter ice road connects to Mackenzie highway system</t>
  </si>
  <si>
    <t>Longitude: 117°35' W (West)
Latitude: 64°11' N (North)</t>
  </si>
  <si>
    <t>Highway 3 (by winter road)</t>
  </si>
  <si>
    <t>Rae Lakes General Store</t>
  </si>
  <si>
    <t>Longitude: 110°68' W (West)
Latitude: 62°39' N (North)</t>
  </si>
  <si>
    <t>Summer barge from Hay River</t>
  </si>
  <si>
    <t>Lutsel K'e Coop</t>
  </si>
  <si>
    <t>Longitude: 126°70' W (West)
Latitude: 65°28' N (North)</t>
  </si>
  <si>
    <t>Summer barge</t>
  </si>
  <si>
    <t>Longitude: 123°99' W (West)
Latitude: 69°33' N (North)</t>
  </si>
  <si>
    <t>Summer Access</t>
  </si>
  <si>
    <t>Longitude: 125°27' W (West)
Latitude: 71°99' N (North)</t>
  </si>
  <si>
    <t>Longitude: 121°19' W (West)
Latitude: 60°43' N (North)</t>
  </si>
  <si>
    <t>Fort Simpson (by air)</t>
  </si>
  <si>
    <t>Winter Roads</t>
  </si>
  <si>
    <t>Ndu Tah U'koe Ltd Store</t>
  </si>
  <si>
    <t>Longitude: 133°00' W (West)
Latitude: 69°43' N (North)</t>
  </si>
  <si>
    <t>Summer Service</t>
  </si>
  <si>
    <t>Longitude: 125°48' W (West)
Latitude: 69°93' N (North)</t>
  </si>
  <si>
    <t>Summer Barge</t>
  </si>
  <si>
    <t>Winter ice road connects to Mackenzie
highway system</t>
  </si>
  <si>
    <t>Longitude: 117°76' W (West)
Latitude: 70°73' N (North)</t>
  </si>
  <si>
    <t>Longitude: 114°18' W (West)
Latitude: 64°19' N (North)</t>
  </si>
  <si>
    <t>Wekweti Hozila Naedik'e General Store</t>
  </si>
  <si>
    <t>Not eligible for NNC (Nutrition North Canada)</t>
  </si>
  <si>
    <t>Longitude: 117°24' W (West)
Latitude: 63°16' N (North)</t>
  </si>
  <si>
    <t>Mackenzie Hwy (Highway) at Behchoko (by winter road)</t>
  </si>
  <si>
    <t>Winter road connecting to Mackenzie Highway system</t>
  </si>
  <si>
    <t>Wha Ti Store</t>
  </si>
  <si>
    <t>Longitude: 89°58' W (West)
Latitude: 53°85' N (North)</t>
  </si>
  <si>
    <t>Pickle Lake (by air)</t>
  </si>
  <si>
    <t>Sioux Lookout (by air)</t>
  </si>
  <si>
    <t>Wapeka Community Store</t>
  </si>
  <si>
    <t>Longitude: 82°43' W (West)
Latitude: 52°93' N (North)</t>
  </si>
  <si>
    <t>Timmins (by air)</t>
  </si>
  <si>
    <t>Moosonee (by winter road)</t>
  </si>
  <si>
    <t>Summer Barge Access</t>
  </si>
  <si>
    <t>Koostachin &amp; Sons</t>
  </si>
  <si>
    <t>Longitude: 90°95' W (West)
Latitude: 53°89' N (North)</t>
  </si>
  <si>
    <t>Bearskin Consumer's Cooperative</t>
  </si>
  <si>
    <t>Longitude: 89°84' W (West)
Latitude: 53°82' N (North)</t>
  </si>
  <si>
    <t>Thunder Bay (by air)</t>
  </si>
  <si>
    <t>Sam's Store</t>
  </si>
  <si>
    <t>Tasona Atawekamik</t>
  </si>
  <si>
    <t>Longitude: 91°80' W (West)
Latitude: 51°68' N (North)</t>
  </si>
  <si>
    <t>Red Lake (by air)</t>
  </si>
  <si>
    <t>Longitude: 78°08' W (West)
Latitude: 45°06' N (North)</t>
  </si>
  <si>
    <t>Longitude: 87°99' W (West)
Latitude: 51°56' N (North)</t>
  </si>
  <si>
    <t>Seasonal waterway access</t>
  </si>
  <si>
    <t>Corny's Variety Store</t>
  </si>
  <si>
    <t>Lakeview Store</t>
  </si>
  <si>
    <t>Longitude: 93°43' W (West)
Latitude: 53°06' N (North)</t>
  </si>
  <si>
    <t>Red lake (by air)</t>
  </si>
  <si>
    <t>Red Lake Route (by
road via Keewaywin winter road (seasonal))</t>
  </si>
  <si>
    <t>Pickle Lake Route (by
road via Keewaywin winter road (seasonal))</t>
  </si>
  <si>
    <t>Longitude: 81°68' W (West)
Latitude: 52°21' N (North)</t>
  </si>
  <si>
    <t>Moosonee (winter road)</t>
  </si>
  <si>
    <t>Longitude: 87°64' W (West)
Latitude: 55°99' N (North)</t>
  </si>
  <si>
    <t>Ontario Road (Winter Road)</t>
  </si>
  <si>
    <t>Longitude: 88°57' W (West)
Latitude: 53°52' N (North)</t>
  </si>
  <si>
    <t>H&amp;P Goodwin</t>
  </si>
  <si>
    <t>Longitude: 92°84' W (West)
Latitude: 52°99' N (North)</t>
  </si>
  <si>
    <t>Kenora (by air)</t>
  </si>
  <si>
    <t>Longitude: 89°82' W (West)
Latitude: 53°03' N (North)</t>
  </si>
  <si>
    <t>Omahamo Store</t>
  </si>
  <si>
    <t>Longitude: 88°02' W (West)
Latitude: 52°20' N (North)</t>
  </si>
  <si>
    <t>Leo's Confectionary</t>
  </si>
  <si>
    <t>Longitude: 91°81' W (West)
Latitude: 53°38' N (North)</t>
  </si>
  <si>
    <t>Ochikan Atawagamik Community Store</t>
  </si>
  <si>
    <t>Longitude: 93°02' W (West)
Latitude: 52°51' N (North)</t>
  </si>
  <si>
    <t>Cameron's Store</t>
  </si>
  <si>
    <t>Nakina (by air)</t>
  </si>
  <si>
    <t>Spring and fall barge when water levels
permit</t>
  </si>
  <si>
    <t>Big Foot Variety</t>
  </si>
  <si>
    <t>Longitude: 85°44' W (West)
Latitude: 54°98' N (North)</t>
  </si>
  <si>
    <t>Ontario Border (by Unreliable winter road)</t>
  </si>
  <si>
    <t>Summer barge access</t>
  </si>
  <si>
    <t>Unreliable Winter Roads</t>
  </si>
  <si>
    <t>Chookomolin Diversified Products</t>
  </si>
  <si>
    <t>Longitude: 93°99' W (West)
Latitude: 51°80' N (North)</t>
  </si>
  <si>
    <t>Nungesser all-season road (by Winter Road)</t>
  </si>
  <si>
    <t>Winter Road</t>
  </si>
  <si>
    <t>Longitude: 81°52' W (West)
Latitude: 43°01' N (North)</t>
  </si>
  <si>
    <t>Longitude: 92°08' W (West)
Latitude: 53°81' N (North)</t>
  </si>
  <si>
    <t>Longitude: 88°46' W (West)
Latitude: 52°79' N (North)</t>
  </si>
  <si>
    <t>Timmin's Store</t>
  </si>
  <si>
    <t>Longitude: 89°14' W (West)
Latitude: 53°45' N (North)</t>
  </si>
  <si>
    <t>Year-round by chartered aircraft equippped with
either floats or skis</t>
  </si>
  <si>
    <t>Privately Owned Store</t>
  </si>
  <si>
    <t>Longitude: 91°33' W
Latitude: 52°95' N (North)</t>
  </si>
  <si>
    <t>Longitude: 89°27' W (West)
Latitude: 52°90' N (North)</t>
  </si>
  <si>
    <t>Longitude: 55°79' W (West)
Latitude: 53°33' N (North)</t>
  </si>
  <si>
    <t>St. Anthony (by air)</t>
  </si>
  <si>
    <t>Seasonal ferry</t>
  </si>
  <si>
    <t>L&amp;K Enterprise</t>
  </si>
  <si>
    <t>T&amp;S Variety</t>
  </si>
  <si>
    <t>Longitude: 60°22' W (West)
Latitude: 55°46' N (North)</t>
  </si>
  <si>
    <t>Happy Valley-
Goose Bay (by air)</t>
  </si>
  <si>
    <t>Labrador Investment/Big Land Grocery</t>
  </si>
  <si>
    <t>DJ's Gift Shop</t>
  </si>
  <si>
    <t>Longitude: 59°18' W (West)
Latitude: 55°09' N (North)</t>
  </si>
  <si>
    <t>Skipper Gil's</t>
  </si>
  <si>
    <t>Longitude: 61°76' W (West)
Latitude: 56°53' N (North)</t>
  </si>
  <si>
    <t>Jacquie D's</t>
  </si>
  <si>
    <t>Longitude 61.1' W (West)
Latitude 55.9' N (North)</t>
  </si>
  <si>
    <t>Mushuau General Store</t>
  </si>
  <si>
    <t>Longitude: 59°78' W (West)
Latitude: 54°91' N (North)</t>
  </si>
  <si>
    <t>Sheppard's Variety</t>
  </si>
  <si>
    <t>Longitude: 58°43' W (West)
Latitude: 54°18' N (North)</t>
  </si>
  <si>
    <t>Longitude: 55°77' W (West)
Latitude: 52°56' N (North)</t>
  </si>
  <si>
    <t>Seasonal coastal boat</t>
  </si>
  <si>
    <t>Larkham's Store</t>
  </si>
  <si>
    <t>Russell Freeman and Sons Ltd</t>
  </si>
  <si>
    <t xml:space="preserve">Yukon </t>
  </si>
  <si>
    <t>Longitude: 139°82' W (West)
Latitude: 67°57' N (North)</t>
  </si>
  <si>
    <t>Whitehorse (by air)</t>
  </si>
  <si>
    <t>Ice roads constructed some years</t>
  </si>
  <si>
    <t>Old Crow Co-op</t>
  </si>
  <si>
    <t xml:space="preserve">Saskatchewan </t>
  </si>
  <si>
    <t>Longitude: 105°58' W (West)
Latitude: 59°13' N (North)</t>
  </si>
  <si>
    <t>La Ronge (by air)</t>
  </si>
  <si>
    <t>Stony Rapids
(by all season road)</t>
  </si>
  <si>
    <t>Highway extension</t>
  </si>
  <si>
    <t>Longitude: 107°19' W (West)
Latitude: 59°33' N (North)</t>
  </si>
  <si>
    <t>Longitude: 105°84' W (West)
Latitude: 59°26' N (North)</t>
  </si>
  <si>
    <t>Black Lake (by all-season road)</t>
  </si>
  <si>
    <t>Scott's General Store</t>
  </si>
  <si>
    <t>Longitude: 108°61' W (West)
Latitude: 59°57' N (North)</t>
  </si>
  <si>
    <t>Edmonton (by air)</t>
  </si>
  <si>
    <t>Prince Albert (by air)</t>
  </si>
  <si>
    <t>One local store</t>
  </si>
  <si>
    <t>Longitude: 103°16' W (West)
Latitude: 58°11' N (North)</t>
  </si>
  <si>
    <t>All-season Highway and Ice Road</t>
  </si>
  <si>
    <t>Hatchet Lake Band General Store</t>
  </si>
  <si>
    <t>Longitude: 111°16' W (West)
Latitude: 58°71' N (North)</t>
  </si>
  <si>
    <t>Fort McMurray</t>
  </si>
  <si>
    <t>Seasonal barge from Fort McMurray</t>
  </si>
  <si>
    <t>Eagle's Nest Convenience Chadi's General Store</t>
  </si>
  <si>
    <t xml:space="preserve">Population </t>
  </si>
  <si>
    <t>Age 0-19</t>
  </si>
  <si>
    <t>Age 65&gt;</t>
  </si>
  <si>
    <t>Median Market Income</t>
  </si>
  <si>
    <t>Average Market Income</t>
  </si>
  <si>
    <t>Median Government Transfer Income</t>
  </si>
  <si>
    <t>Average Governemnt Transfer Income</t>
  </si>
  <si>
    <t>Individual Income</t>
  </si>
  <si>
    <t>Household Income</t>
  </si>
  <si>
    <t>Median Cost of Owned Dwelling</t>
  </si>
  <si>
    <t>Average Cost of Owned Dwelling</t>
  </si>
  <si>
    <t>Median Cost of Rented Dwelling</t>
  </si>
  <si>
    <t>Average Cost of Rented Dwelling</t>
  </si>
  <si>
    <t>Education 25&gt;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</si>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</sst>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$-809]#,##0"/>
    <numFmt numFmtId="166" formatCode="0.0%"/>
    <numFmt numFmtId="167" formatCode="_(* #,##0_);_(* \(#,##0\);_(* &quot;-&quot;??_);_(@_)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33333"/>
      <name val="Calibri"/>
      <family val="2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2"/>
      <color theme="1"/>
      <name val="Calibri"/>
    </font>
    <font>
      <sz val="12"/>
      <name val="Calibri"/>
    </font>
    <font>
      <sz val="12"/>
      <color rgb="FF333333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6A6A6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</fills>
  <borders count="1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3" fillId="14" borderId="12" applyNumberFormat="0" applyFont="0" applyAlignment="0" applyProtection="0"/>
  </cellStyleXfs>
  <cellXfs count="35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9" fontId="0" fillId="5" borderId="1" xfId="0" applyNumberFormat="1" applyFill="1" applyBorder="1" applyAlignment="1">
      <alignment horizontal="right"/>
    </xf>
    <xf numFmtId="3" fontId="0" fillId="5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right"/>
    </xf>
    <xf numFmtId="9" fontId="0" fillId="0" borderId="1" xfId="0" applyNumberFormat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3" fontId="0" fillId="4" borderId="1" xfId="0" applyNumberFormat="1" applyFill="1" applyBorder="1"/>
    <xf numFmtId="9" fontId="0" fillId="4" borderId="1" xfId="0" applyNumberFormat="1" applyFill="1" applyBorder="1"/>
    <xf numFmtId="3" fontId="5" fillId="4" borderId="1" xfId="0" applyNumberFormat="1" applyFont="1" applyFill="1" applyBorder="1"/>
    <xf numFmtId="9" fontId="5" fillId="4" borderId="1" xfId="0" applyNumberFormat="1" applyFont="1" applyFill="1" applyBorder="1"/>
    <xf numFmtId="1" fontId="0" fillId="4" borderId="1" xfId="0" applyNumberFormat="1" applyFill="1" applyBorder="1"/>
    <xf numFmtId="1" fontId="5" fillId="4" borderId="1" xfId="0" applyNumberFormat="1" applyFont="1" applyFill="1" applyBorder="1"/>
    <xf numFmtId="9" fontId="5" fillId="5" borderId="1" xfId="0" applyNumberFormat="1" applyFont="1" applyFill="1" applyBorder="1"/>
    <xf numFmtId="3" fontId="5" fillId="5" borderId="1" xfId="0" applyNumberFormat="1" applyFont="1" applyFill="1" applyBorder="1"/>
    <xf numFmtId="3" fontId="0" fillId="5" borderId="1" xfId="0" applyNumberFormat="1" applyFill="1" applyBorder="1"/>
    <xf numFmtId="0" fontId="0" fillId="4" borderId="1" xfId="0" applyFill="1" applyBorder="1" applyAlignment="1">
      <alignment wrapText="1"/>
    </xf>
    <xf numFmtId="0" fontId="5" fillId="3" borderId="1" xfId="0" applyFont="1" applyFill="1" applyBorder="1"/>
    <xf numFmtId="0" fontId="0" fillId="3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vertical="top"/>
    </xf>
    <xf numFmtId="0" fontId="0" fillId="4" borderId="1" xfId="0" applyFill="1" applyBorder="1"/>
    <xf numFmtId="165" fontId="5" fillId="4" borderId="1" xfId="0" applyNumberFormat="1" applyFont="1" applyFill="1" applyBorder="1"/>
    <xf numFmtId="0" fontId="5" fillId="4" borderId="1" xfId="0" applyFont="1" applyFill="1" applyBorder="1"/>
    <xf numFmtId="0" fontId="0" fillId="0" borderId="3" xfId="0" applyBorder="1" applyAlignment="1">
      <alignment horizontal="right"/>
    </xf>
    <xf numFmtId="0" fontId="0" fillId="6" borderId="1" xfId="0" applyFill="1" applyBorder="1"/>
    <xf numFmtId="9" fontId="5" fillId="0" borderId="1" xfId="0" applyNumberFormat="1" applyFont="1" applyBorder="1"/>
    <xf numFmtId="9" fontId="0" fillId="0" borderId="1" xfId="0" applyNumberFormat="1" applyBorder="1"/>
    <xf numFmtId="3" fontId="5" fillId="0" borderId="1" xfId="0" applyNumberFormat="1" applyFont="1" applyBorder="1"/>
    <xf numFmtId="3" fontId="0" fillId="0" borderId="1" xfId="0" applyNumberFormat="1" applyBorder="1" applyAlignment="1">
      <alignment horizontal="right"/>
    </xf>
    <xf numFmtId="1" fontId="0" fillId="0" borderId="1" xfId="0" applyNumberFormat="1" applyBorder="1"/>
    <xf numFmtId="3" fontId="0" fillId="4" borderId="0" xfId="0" applyNumberFormat="1" applyFill="1"/>
    <xf numFmtId="9" fontId="0" fillId="4" borderId="0" xfId="0" applyNumberFormat="1" applyFill="1"/>
    <xf numFmtId="0" fontId="0" fillId="6" borderId="6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166" fontId="0" fillId="0" borderId="1" xfId="0" applyNumberFormat="1" applyBorder="1"/>
    <xf numFmtId="0" fontId="0" fillId="3" borderId="4" xfId="0" applyFill="1" applyBorder="1" applyAlignment="1">
      <alignment horizontal="left" wrapText="1"/>
    </xf>
    <xf numFmtId="167" fontId="0" fillId="5" borderId="1" xfId="17" applyNumberFormat="1" applyFont="1" applyFill="1" applyBorder="1" applyAlignment="1">
      <alignment horizontal="right"/>
    </xf>
    <xf numFmtId="9" fontId="0" fillId="5" borderId="1" xfId="18" applyFont="1" applyFill="1" applyBorder="1" applyAlignment="1">
      <alignment horizontal="right"/>
    </xf>
    <xf numFmtId="9" fontId="13" fillId="9" borderId="1" xfId="21" applyNumberFormat="1" applyBorder="1" applyAlignment="1">
      <alignment horizontal="right"/>
    </xf>
    <xf numFmtId="9" fontId="0" fillId="4" borderId="1" xfId="18" applyFont="1" applyFill="1" applyBorder="1" applyAlignment="1">
      <alignment wrapText="1"/>
    </xf>
    <xf numFmtId="1" fontId="13" fillId="9" borderId="1" xfId="21" applyNumberFormat="1" applyBorder="1"/>
    <xf numFmtId="0" fontId="6" fillId="3" borderId="1" xfId="0" applyFont="1" applyFill="1" applyBorder="1"/>
    <xf numFmtId="0" fontId="13" fillId="9" borderId="0" xfId="21" applyBorder="1" applyAlignment="1">
      <alignment horizontal="right"/>
    </xf>
    <xf numFmtId="1" fontId="6" fillId="9" borderId="1" xfId="21" applyNumberFormat="1" applyFont="1" applyBorder="1"/>
    <xf numFmtId="0" fontId="13" fillId="9" borderId="0" xfId="21" applyBorder="1"/>
    <xf numFmtId="1" fontId="6" fillId="4" borderId="1" xfId="0" applyNumberFormat="1" applyFont="1" applyFill="1" applyBorder="1"/>
    <xf numFmtId="167" fontId="0" fillId="5" borderId="1" xfId="17" applyNumberFormat="1" applyFont="1" applyFill="1" applyBorder="1" applyAlignment="1"/>
    <xf numFmtId="1" fontId="14" fillId="4" borderId="1" xfId="0" applyNumberFormat="1" applyFont="1" applyFill="1" applyBorder="1"/>
    <xf numFmtId="0" fontId="5" fillId="4" borderId="1" xfId="0" applyFont="1" applyFill="1" applyBorder="1" applyAlignment="1">
      <alignment horizontal="right"/>
    </xf>
    <xf numFmtId="9" fontId="13" fillId="8" borderId="1" xfId="20" applyNumberFormat="1" applyBorder="1"/>
    <xf numFmtId="0" fontId="5" fillId="0" borderId="1" xfId="0" applyFont="1" applyBorder="1"/>
    <xf numFmtId="0" fontId="5" fillId="6" borderId="1" xfId="0" applyFont="1" applyFill="1" applyBorder="1" applyAlignment="1">
      <alignment horizontal="right"/>
    </xf>
    <xf numFmtId="1" fontId="6" fillId="4" borderId="1" xfId="0" applyNumberFormat="1" applyFont="1" applyFill="1" applyBorder="1" applyAlignment="1">
      <alignment horizontal="right"/>
    </xf>
    <xf numFmtId="3" fontId="0" fillId="0" borderId="0" xfId="0" applyNumberFormat="1"/>
    <xf numFmtId="9" fontId="0" fillId="0" borderId="0" xfId="0" applyNumberFormat="1"/>
    <xf numFmtId="3" fontId="13" fillId="8" borderId="1" xfId="20" applyNumberFormat="1" applyBorder="1"/>
    <xf numFmtId="3" fontId="13" fillId="9" borderId="1" xfId="21" applyNumberFormat="1" applyBorder="1"/>
    <xf numFmtId="9" fontId="13" fillId="9" borderId="1" xfId="21" applyNumberFormat="1" applyBorder="1"/>
    <xf numFmtId="0" fontId="0" fillId="0" borderId="7" xfId="0" applyBorder="1" applyAlignment="1">
      <alignment horizontal="right"/>
    </xf>
    <xf numFmtId="3" fontId="13" fillId="9" borderId="1" xfId="21" applyNumberFormat="1" applyBorder="1" applyAlignment="1">
      <alignment horizontal="right"/>
    </xf>
    <xf numFmtId="167" fontId="13" fillId="9" borderId="1" xfId="21" applyNumberFormat="1" applyBorder="1"/>
    <xf numFmtId="3" fontId="13" fillId="9" borderId="1" xfId="21" applyNumberFormat="1" applyBorder="1" applyAlignment="1">
      <alignment horizontal="right" vertical="top" wrapText="1"/>
    </xf>
    <xf numFmtId="9" fontId="13" fillId="9" borderId="1" xfId="21" applyNumberFormat="1" applyBorder="1" applyAlignment="1">
      <alignment horizontal="right" vertical="top" wrapText="1"/>
    </xf>
    <xf numFmtId="0" fontId="13" fillId="9" borderId="1" xfId="21" applyBorder="1"/>
    <xf numFmtId="3" fontId="13" fillId="8" borderId="1" xfId="20" applyNumberFormat="1" applyBorder="1" applyAlignment="1">
      <alignment horizontal="right" vertical="top" wrapText="1"/>
    </xf>
    <xf numFmtId="0" fontId="5" fillId="0" borderId="1" xfId="0" applyFont="1" applyBorder="1" applyAlignment="1">
      <alignment horizontal="right"/>
    </xf>
    <xf numFmtId="0" fontId="13" fillId="9" borderId="1" xfId="21" applyBorder="1" applyAlignment="1">
      <alignment horizontal="right" vertical="top" wrapText="1"/>
    </xf>
    <xf numFmtId="1" fontId="5" fillId="0" borderId="1" xfId="0" applyNumberFormat="1" applyFont="1" applyBorder="1"/>
    <xf numFmtId="0" fontId="5" fillId="6" borderId="1" xfId="0" applyFont="1" applyFill="1" applyBorder="1"/>
    <xf numFmtId="167" fontId="13" fillId="8" borderId="1" xfId="20" applyNumberFormat="1" applyBorder="1"/>
    <xf numFmtId="0" fontId="13" fillId="9" borderId="1" xfId="21" applyBorder="1" applyAlignment="1">
      <alignment horizontal="right"/>
    </xf>
    <xf numFmtId="165" fontId="13" fillId="9" borderId="1" xfId="21" applyNumberFormat="1" applyBorder="1"/>
    <xf numFmtId="0" fontId="6" fillId="9" borderId="1" xfId="21" applyFont="1" applyBorder="1" applyAlignment="1">
      <alignment horizontal="right" vertical="top" wrapText="1"/>
    </xf>
    <xf numFmtId="0" fontId="13" fillId="7" borderId="1" xfId="19" applyBorder="1" applyAlignment="1">
      <alignment wrapText="1"/>
    </xf>
    <xf numFmtId="0" fontId="13" fillId="7" borderId="1" xfId="19" applyNumberFormat="1" applyBorder="1"/>
    <xf numFmtId="0" fontId="13" fillId="7" borderId="0" xfId="19"/>
    <xf numFmtId="10" fontId="0" fillId="0" borderId="0" xfId="0" applyNumberFormat="1"/>
    <xf numFmtId="3" fontId="13" fillId="9" borderId="0" xfId="21" applyNumberFormat="1" applyBorder="1"/>
    <xf numFmtId="167" fontId="0" fillId="0" borderId="1" xfId="17" applyNumberFormat="1" applyFont="1" applyFill="1" applyBorder="1"/>
    <xf numFmtId="167" fontId="0" fillId="0" borderId="1" xfId="17" applyNumberFormat="1" applyFont="1" applyFill="1" applyBorder="1" applyAlignment="1">
      <alignment horizontal="right"/>
    </xf>
    <xf numFmtId="9" fontId="13" fillId="9" borderId="0" xfId="21" applyNumberFormat="1" applyBorder="1"/>
    <xf numFmtId="167" fontId="13" fillId="9" borderId="1" xfId="21" applyNumberFormat="1" applyBorder="1" applyAlignment="1">
      <alignment horizontal="right"/>
    </xf>
    <xf numFmtId="167" fontId="13" fillId="9" borderId="0" xfId="21" applyNumberFormat="1" applyBorder="1"/>
    <xf numFmtId="167" fontId="0" fillId="0" borderId="1" xfId="0" applyNumberFormat="1" applyBorder="1"/>
    <xf numFmtId="0" fontId="3" fillId="0" borderId="0" xfId="0" applyFont="1"/>
    <xf numFmtId="0" fontId="13" fillId="7" borderId="1" xfId="19" applyBorder="1"/>
    <xf numFmtId="0" fontId="5" fillId="11" borderId="9" xfId="0" applyFont="1" applyFill="1" applyBorder="1" applyAlignment="1">
      <alignment horizontal="right"/>
    </xf>
    <xf numFmtId="0" fontId="5" fillId="11" borderId="10" xfId="0" applyFont="1" applyFill="1" applyBorder="1" applyAlignment="1">
      <alignment horizontal="right"/>
    </xf>
    <xf numFmtId="166" fontId="5" fillId="4" borderId="1" xfId="0" applyNumberFormat="1" applyFont="1" applyFill="1" applyBorder="1"/>
    <xf numFmtId="166" fontId="0" fillId="4" borderId="1" xfId="0" applyNumberFormat="1" applyFill="1" applyBorder="1" applyAlignment="1">
      <alignment horizontal="right"/>
    </xf>
    <xf numFmtId="0" fontId="0" fillId="4" borderId="0" xfId="0" applyFill="1"/>
    <xf numFmtId="0" fontId="5" fillId="6" borderId="11" xfId="0" applyFont="1" applyFill="1" applyBorder="1" applyAlignment="1">
      <alignment horizontal="right"/>
    </xf>
    <xf numFmtId="0" fontId="17" fillId="13" borderId="0" xfId="24" applyBorder="1"/>
    <xf numFmtId="0" fontId="17" fillId="13" borderId="0" xfId="24"/>
    <xf numFmtId="3" fontId="17" fillId="13" borderId="1" xfId="24" applyNumberFormat="1" applyBorder="1"/>
    <xf numFmtId="166" fontId="17" fillId="13" borderId="1" xfId="24" applyNumberFormat="1" applyBorder="1"/>
    <xf numFmtId="166" fontId="5" fillId="0" borderId="1" xfId="0" applyNumberFormat="1" applyFont="1" applyBorder="1"/>
    <xf numFmtId="3" fontId="5" fillId="15" borderId="1" xfId="0" applyNumberFormat="1" applyFont="1" applyFill="1" applyBorder="1"/>
    <xf numFmtId="9" fontId="5" fillId="15" borderId="1" xfId="0" applyNumberFormat="1" applyFont="1" applyFill="1" applyBorder="1"/>
    <xf numFmtId="3" fontId="17" fillId="13" borderId="0" xfId="24" applyNumberFormat="1"/>
    <xf numFmtId="0" fontId="17" fillId="0" borderId="0" xfId="24" applyFill="1" applyBorder="1"/>
    <xf numFmtId="3" fontId="17" fillId="0" borderId="0" xfId="24" applyNumberFormat="1" applyFill="1" applyBorder="1"/>
    <xf numFmtId="0" fontId="17" fillId="0" borderId="0" xfId="24" applyFill="1"/>
    <xf numFmtId="0" fontId="17" fillId="0" borderId="0" xfId="24" applyNumberFormat="1" applyFill="1"/>
    <xf numFmtId="0" fontId="0" fillId="16" borderId="9" xfId="0" applyFill="1" applyBorder="1"/>
    <xf numFmtId="0" fontId="0" fillId="16" borderId="9" xfId="25" applyFont="1" applyFill="1" applyBorder="1"/>
    <xf numFmtId="49" fontId="6" fillId="16" borderId="9" xfId="0" applyNumberFormat="1" applyFont="1" applyFill="1" applyBorder="1" applyAlignment="1">
      <alignment horizontal="left" vertical="top"/>
    </xf>
    <xf numFmtId="0" fontId="0" fillId="17" borderId="9" xfId="0" applyFill="1" applyBorder="1" applyAlignment="1">
      <alignment horizontal="left" vertical="top"/>
    </xf>
    <xf numFmtId="0" fontId="6" fillId="17" borderId="9" xfId="0" applyFont="1" applyFill="1" applyBorder="1" applyAlignment="1">
      <alignment horizontal="left" vertical="top"/>
    </xf>
    <xf numFmtId="0" fontId="0" fillId="0" borderId="9" xfId="0" applyBorder="1"/>
    <xf numFmtId="0" fontId="0" fillId="0" borderId="9" xfId="25" applyFont="1" applyFill="1" applyBorder="1"/>
    <xf numFmtId="0" fontId="13" fillId="15" borderId="9" xfId="22" applyFill="1" applyBorder="1" applyAlignment="1">
      <alignment horizontal="left" vertical="top"/>
    </xf>
    <xf numFmtId="0" fontId="0" fillId="15" borderId="9" xfId="25" applyFont="1" applyFill="1" applyBorder="1" applyAlignment="1">
      <alignment horizontal="left"/>
    </xf>
    <xf numFmtId="0" fontId="13" fillId="15" borderId="9" xfId="22" applyFill="1" applyBorder="1" applyAlignment="1">
      <alignment horizontal="left"/>
    </xf>
    <xf numFmtId="0" fontId="0" fillId="15" borderId="9" xfId="25" applyNumberFormat="1" applyFont="1" applyFill="1" applyBorder="1" applyAlignment="1">
      <alignment horizontal="left"/>
    </xf>
    <xf numFmtId="0" fontId="7" fillId="17" borderId="9" xfId="0" applyFont="1" applyFill="1" applyBorder="1" applyAlignment="1">
      <alignment horizontal="left" vertical="top"/>
    </xf>
    <xf numFmtId="0" fontId="0" fillId="15" borderId="9" xfId="25" applyFont="1" applyFill="1" applyBorder="1" applyAlignment="1">
      <alignment horizontal="left" vertical="top"/>
    </xf>
    <xf numFmtId="0" fontId="7" fillId="17" borderId="9" xfId="0" applyFont="1" applyFill="1" applyBorder="1" applyAlignment="1">
      <alignment horizontal="left" vertical="top" wrapText="1"/>
    </xf>
    <xf numFmtId="0" fontId="0" fillId="3" borderId="9" xfId="0" applyFill="1" applyBorder="1" applyAlignment="1">
      <alignment wrapText="1"/>
    </xf>
    <xf numFmtId="0" fontId="0" fillId="0" borderId="9" xfId="0" applyBorder="1" applyAlignment="1">
      <alignment horizontal="right"/>
    </xf>
    <xf numFmtId="3" fontId="3" fillId="15" borderId="1" xfId="0" applyNumberFormat="1" applyFont="1" applyFill="1" applyBorder="1"/>
    <xf numFmtId="9" fontId="0" fillId="15" borderId="1" xfId="0" applyNumberFormat="1" applyFill="1" applyBorder="1" applyAlignment="1">
      <alignment horizontal="right"/>
    </xf>
    <xf numFmtId="9" fontId="0" fillId="15" borderId="1" xfId="0" applyNumberFormat="1" applyFill="1" applyBorder="1"/>
    <xf numFmtId="9" fontId="13" fillId="15" borderId="1" xfId="20" applyNumberFormat="1" applyFill="1" applyBorder="1"/>
    <xf numFmtId="0" fontId="0" fillId="15" borderId="1" xfId="0" applyFill="1" applyBorder="1" applyAlignment="1">
      <alignment horizontal="right"/>
    </xf>
    <xf numFmtId="3" fontId="13" fillId="15" borderId="1" xfId="20" applyNumberFormat="1" applyFill="1" applyBorder="1"/>
    <xf numFmtId="3" fontId="0" fillId="15" borderId="1" xfId="0" applyNumberFormat="1" applyFill="1" applyBorder="1"/>
    <xf numFmtId="3" fontId="13" fillId="15" borderId="1" xfId="21" applyNumberFormat="1" applyFill="1" applyBorder="1" applyAlignment="1">
      <alignment horizontal="right" vertical="top" wrapText="1"/>
    </xf>
    <xf numFmtId="9" fontId="13" fillId="15" borderId="1" xfId="21" applyNumberFormat="1" applyFill="1" applyBorder="1" applyAlignment="1">
      <alignment horizontal="right" vertical="top" wrapText="1"/>
    </xf>
    <xf numFmtId="3" fontId="13" fillId="15" borderId="1" xfId="21" applyNumberFormat="1" applyFill="1" applyBorder="1"/>
    <xf numFmtId="9" fontId="13" fillId="15" borderId="1" xfId="21" applyNumberFormat="1" applyFill="1" applyBorder="1"/>
    <xf numFmtId="0" fontId="0" fillId="15" borderId="1" xfId="0" applyFill="1" applyBorder="1"/>
    <xf numFmtId="166" fontId="5" fillId="15" borderId="1" xfId="0" applyNumberFormat="1" applyFont="1" applyFill="1" applyBorder="1"/>
    <xf numFmtId="3" fontId="0" fillId="15" borderId="1" xfId="0" applyNumberFormat="1" applyFill="1" applyBorder="1" applyAlignment="1">
      <alignment horizontal="right"/>
    </xf>
    <xf numFmtId="10" fontId="13" fillId="15" borderId="1" xfId="21" applyNumberFormat="1" applyFill="1" applyBorder="1" applyAlignment="1">
      <alignment horizontal="right" vertical="top" wrapText="1"/>
    </xf>
    <xf numFmtId="3" fontId="13" fillId="15" borderId="0" xfId="21" applyNumberFormat="1" applyFill="1" applyBorder="1"/>
    <xf numFmtId="3" fontId="13" fillId="15" borderId="1" xfId="20" applyNumberFormat="1" applyFill="1" applyBorder="1" applyAlignment="1">
      <alignment horizontal="right" vertical="top" wrapText="1"/>
    </xf>
    <xf numFmtId="1" fontId="13" fillId="15" borderId="1" xfId="21" applyNumberFormat="1" applyFill="1" applyBorder="1"/>
    <xf numFmtId="1" fontId="5" fillId="15" borderId="1" xfId="0" applyNumberFormat="1" applyFont="1" applyFill="1" applyBorder="1"/>
    <xf numFmtId="0" fontId="13" fillId="15" borderId="1" xfId="21" applyFill="1" applyBorder="1"/>
    <xf numFmtId="166" fontId="13" fillId="15" borderId="1" xfId="21" applyNumberFormat="1" applyFill="1" applyBorder="1"/>
    <xf numFmtId="10" fontId="13" fillId="15" borderId="1" xfId="21" applyNumberFormat="1" applyFill="1" applyBorder="1"/>
    <xf numFmtId="167" fontId="0" fillId="15" borderId="1" xfId="17" applyNumberFormat="1" applyFont="1" applyFill="1" applyBorder="1" applyAlignment="1">
      <alignment horizontal="right"/>
    </xf>
    <xf numFmtId="9" fontId="13" fillId="15" borderId="1" xfId="21" applyNumberFormat="1" applyFill="1" applyBorder="1" applyAlignment="1">
      <alignment horizontal="right"/>
    </xf>
    <xf numFmtId="0" fontId="0" fillId="18" borderId="1" xfId="0" applyFill="1" applyBorder="1"/>
    <xf numFmtId="3" fontId="0" fillId="18" borderId="1" xfId="0" applyNumberFormat="1" applyFill="1" applyBorder="1"/>
    <xf numFmtId="9" fontId="0" fillId="18" borderId="1" xfId="0" applyNumberFormat="1" applyFill="1" applyBorder="1"/>
    <xf numFmtId="3" fontId="0" fillId="18" borderId="1" xfId="0" applyNumberFormat="1" applyFill="1" applyBorder="1" applyAlignment="1">
      <alignment horizontal="right"/>
    </xf>
    <xf numFmtId="9" fontId="0" fillId="18" borderId="1" xfId="0" applyNumberFormat="1" applyFill="1" applyBorder="1" applyAlignment="1">
      <alignment horizontal="right"/>
    </xf>
    <xf numFmtId="9" fontId="13" fillId="18" borderId="1" xfId="20" applyNumberFormat="1" applyFill="1" applyBorder="1"/>
    <xf numFmtId="3" fontId="13" fillId="18" borderId="1" xfId="20" applyNumberFormat="1" applyFill="1" applyBorder="1"/>
    <xf numFmtId="3" fontId="13" fillId="18" borderId="1" xfId="21" applyNumberFormat="1" applyFill="1" applyBorder="1"/>
    <xf numFmtId="9" fontId="13" fillId="18" borderId="1" xfId="21" applyNumberFormat="1" applyFill="1" applyBorder="1"/>
    <xf numFmtId="3" fontId="17" fillId="18" borderId="1" xfId="24" applyNumberFormat="1" applyFill="1" applyBorder="1"/>
    <xf numFmtId="166" fontId="17" fillId="18" borderId="1" xfId="24" applyNumberFormat="1" applyFill="1" applyBorder="1"/>
    <xf numFmtId="0" fontId="17" fillId="18" borderId="0" xfId="24" applyFill="1" applyBorder="1"/>
    <xf numFmtId="3" fontId="17" fillId="18" borderId="0" xfId="24" applyNumberFormat="1" applyFill="1" applyBorder="1"/>
    <xf numFmtId="0" fontId="17" fillId="18" borderId="0" xfId="24" applyFill="1"/>
    <xf numFmtId="167" fontId="0" fillId="18" borderId="1" xfId="17" applyNumberFormat="1" applyFont="1" applyFill="1" applyBorder="1" applyAlignment="1">
      <alignment horizontal="right"/>
    </xf>
    <xf numFmtId="9" fontId="13" fillId="18" borderId="1" xfId="21" applyNumberFormat="1" applyFill="1" applyBorder="1" applyAlignment="1">
      <alignment horizontal="right"/>
    </xf>
    <xf numFmtId="3" fontId="13" fillId="18" borderId="1" xfId="20" applyNumberFormat="1" applyFill="1" applyBorder="1" applyAlignment="1">
      <alignment horizontal="right"/>
    </xf>
    <xf numFmtId="3" fontId="13" fillId="18" borderId="1" xfId="21" applyNumberFormat="1" applyFill="1" applyBorder="1" applyAlignment="1">
      <alignment horizontal="right"/>
    </xf>
    <xf numFmtId="9" fontId="13" fillId="18" borderId="1" xfId="20" applyNumberFormat="1" applyFill="1" applyBorder="1" applyAlignment="1">
      <alignment horizontal="right"/>
    </xf>
    <xf numFmtId="9" fontId="13" fillId="15" borderId="1" xfId="20" applyNumberFormat="1" applyFill="1" applyBorder="1" applyAlignment="1">
      <alignment horizontal="right" vertical="top" wrapText="1"/>
    </xf>
    <xf numFmtId="0" fontId="0" fillId="15" borderId="0" xfId="0" applyFill="1"/>
    <xf numFmtId="3" fontId="13" fillId="15" borderId="0" xfId="20" applyNumberFormat="1" applyFill="1" applyBorder="1"/>
    <xf numFmtId="9" fontId="13" fillId="15" borderId="0" xfId="20" applyNumberFormat="1" applyFill="1" applyBorder="1"/>
    <xf numFmtId="3" fontId="0" fillId="15" borderId="0" xfId="0" applyNumberFormat="1" applyFill="1"/>
    <xf numFmtId="0" fontId="0" fillId="17" borderId="1" xfId="0" applyFill="1" applyBorder="1" applyAlignment="1">
      <alignment horizontal="left" wrapText="1"/>
    </xf>
    <xf numFmtId="3" fontId="13" fillId="18" borderId="0" xfId="20" applyNumberFormat="1" applyFill="1" applyBorder="1"/>
    <xf numFmtId="9" fontId="13" fillId="18" borderId="0" xfId="20" applyNumberFormat="1" applyFill="1" applyBorder="1"/>
    <xf numFmtId="0" fontId="17" fillId="18" borderId="0" xfId="24" applyNumberFormat="1" applyFill="1"/>
    <xf numFmtId="3" fontId="17" fillId="18" borderId="0" xfId="24" applyNumberFormat="1" applyFill="1"/>
    <xf numFmtId="167" fontId="13" fillId="15" borderId="1" xfId="21" applyNumberFormat="1" applyFill="1" applyBorder="1" applyAlignment="1">
      <alignment horizontal="left" vertical="top" wrapText="1" indent="1"/>
    </xf>
    <xf numFmtId="167" fontId="13" fillId="15" borderId="1" xfId="21" applyNumberFormat="1" applyFill="1" applyBorder="1" applyAlignment="1">
      <alignment horizontal="right" vertical="top" wrapText="1"/>
    </xf>
    <xf numFmtId="167" fontId="13" fillId="18" borderId="1" xfId="21" applyNumberFormat="1" applyFill="1" applyBorder="1" applyAlignment="1">
      <alignment horizontal="left" indent="1"/>
    </xf>
    <xf numFmtId="167" fontId="13" fillId="18" borderId="1" xfId="21" applyNumberFormat="1" applyFill="1" applyBorder="1"/>
    <xf numFmtId="0" fontId="0" fillId="17" borderId="1" xfId="0" applyFill="1" applyBorder="1"/>
    <xf numFmtId="167" fontId="5" fillId="15" borderId="1" xfId="17" applyNumberFormat="1" applyFont="1" applyFill="1" applyBorder="1"/>
    <xf numFmtId="167" fontId="0" fillId="18" borderId="1" xfId="17" applyNumberFormat="1" applyFont="1" applyFill="1" applyBorder="1"/>
    <xf numFmtId="167" fontId="13" fillId="18" borderId="1" xfId="20" applyNumberFormat="1" applyFill="1" applyBorder="1"/>
    <xf numFmtId="167" fontId="13" fillId="15" borderId="1" xfId="20" applyNumberFormat="1" applyFill="1" applyBorder="1"/>
    <xf numFmtId="0" fontId="13" fillId="18" borderId="1" xfId="20" applyFill="1" applyBorder="1"/>
    <xf numFmtId="3" fontId="5" fillId="18" borderId="1" xfId="0" applyNumberFormat="1" applyFont="1" applyFill="1" applyBorder="1"/>
    <xf numFmtId="9" fontId="5" fillId="18" borderId="1" xfId="0" applyNumberFormat="1" applyFont="1" applyFill="1" applyBorder="1"/>
    <xf numFmtId="3" fontId="13" fillId="15" borderId="0" xfId="20" applyNumberFormat="1" applyFill="1"/>
    <xf numFmtId="9" fontId="13" fillId="15" borderId="0" xfId="20" applyNumberFormat="1" applyFill="1"/>
    <xf numFmtId="0" fontId="17" fillId="18" borderId="1" xfId="24" applyNumberFormat="1" applyFill="1" applyBorder="1"/>
    <xf numFmtId="165" fontId="5" fillId="15" borderId="1" xfId="0" applyNumberFormat="1" applyFont="1" applyFill="1" applyBorder="1"/>
    <xf numFmtId="1" fontId="0" fillId="15" borderId="1" xfId="0" applyNumberFormat="1" applyFill="1" applyBorder="1"/>
    <xf numFmtId="0" fontId="0" fillId="17" borderId="1" xfId="0" applyFill="1" applyBorder="1" applyAlignment="1">
      <alignment horizontal="left"/>
    </xf>
    <xf numFmtId="9" fontId="0" fillId="15" borderId="0" xfId="0" applyNumberFormat="1" applyFill="1"/>
    <xf numFmtId="3" fontId="0" fillId="0" borderId="1" xfId="0" applyNumberFormat="1" applyBorder="1"/>
    <xf numFmtId="0" fontId="3" fillId="0" borderId="0" xfId="23" applyFont="1" applyFill="1" applyBorder="1"/>
    <xf numFmtId="0" fontId="0" fillId="16" borderId="0" xfId="0" applyFill="1" applyAlignment="1">
      <alignment horizontal="center"/>
    </xf>
    <xf numFmtId="9" fontId="0" fillId="0" borderId="0" xfId="0" applyNumberForma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3" fillId="15" borderId="1" xfId="23" applyNumberFormat="1" applyFont="1" applyFill="1" applyBorder="1"/>
    <xf numFmtId="9" fontId="3" fillId="15" borderId="1" xfId="23" applyNumberFormat="1" applyFont="1" applyFill="1" applyBorder="1" applyAlignment="1">
      <alignment horizontal="right"/>
    </xf>
    <xf numFmtId="9" fontId="3" fillId="15" borderId="1" xfId="23" applyNumberFormat="1" applyFont="1" applyFill="1" applyBorder="1"/>
    <xf numFmtId="0" fontId="3" fillId="15" borderId="1" xfId="23" applyFont="1" applyFill="1" applyBorder="1"/>
    <xf numFmtId="166" fontId="3" fillId="15" borderId="1" xfId="23" applyNumberFormat="1" applyFont="1" applyFill="1" applyBorder="1"/>
    <xf numFmtId="0" fontId="3" fillId="17" borderId="1" xfId="23" applyFont="1" applyFill="1" applyBorder="1" applyAlignment="1"/>
    <xf numFmtId="9" fontId="3" fillId="0" borderId="1" xfId="23" applyNumberFormat="1" applyFont="1" applyFill="1" applyBorder="1" applyAlignment="1">
      <alignment horizontal="right"/>
    </xf>
    <xf numFmtId="9" fontId="3" fillId="0" borderId="1" xfId="23" applyNumberFormat="1" applyFont="1" applyFill="1" applyBorder="1"/>
    <xf numFmtId="0" fontId="3" fillId="0" borderId="1" xfId="23" applyFont="1" applyFill="1" applyBorder="1"/>
    <xf numFmtId="0" fontId="3" fillId="0" borderId="1" xfId="23" applyFont="1" applyFill="1" applyBorder="1" applyAlignment="1">
      <alignment horizontal="right"/>
    </xf>
    <xf numFmtId="0" fontId="3" fillId="0" borderId="5" xfId="23" applyFont="1" applyFill="1" applyBorder="1" applyAlignment="1">
      <alignment horizontal="right"/>
    </xf>
    <xf numFmtId="0" fontId="3" fillId="0" borderId="8" xfId="23" applyFont="1" applyFill="1" applyBorder="1"/>
    <xf numFmtId="0" fontId="3" fillId="0" borderId="2" xfId="23" applyFont="1" applyFill="1" applyBorder="1"/>
    <xf numFmtId="0" fontId="3" fillId="0" borderId="0" xfId="23" applyNumberFormat="1" applyFont="1" applyFill="1" applyBorder="1"/>
    <xf numFmtId="3" fontId="3" fillId="0" borderId="0" xfId="23" applyNumberFormat="1" applyFont="1" applyFill="1" applyBorder="1"/>
    <xf numFmtId="0" fontId="5" fillId="16" borderId="11" xfId="0" applyFont="1" applyFill="1" applyBorder="1" applyAlignment="1">
      <alignment horizontal="right"/>
    </xf>
    <xf numFmtId="0" fontId="18" fillId="17" borderId="9" xfId="0" applyFont="1" applyFill="1" applyBorder="1" applyAlignment="1">
      <alignment horizontal="left" vertical="top"/>
    </xf>
    <xf numFmtId="0" fontId="6" fillId="0" borderId="9" xfId="0" applyFont="1" applyBorder="1"/>
    <xf numFmtId="0" fontId="6" fillId="15" borderId="9" xfId="0" applyFont="1" applyFill="1" applyBorder="1" applyAlignment="1">
      <alignment horizontal="left"/>
    </xf>
    <xf numFmtId="0" fontId="13" fillId="15" borderId="9" xfId="22" applyNumberFormat="1" applyFill="1" applyBorder="1" applyAlignment="1">
      <alignment horizontal="left" vertical="top"/>
    </xf>
    <xf numFmtId="0" fontId="0" fillId="15" borderId="9" xfId="0" applyFill="1" applyBorder="1" applyAlignment="1">
      <alignment horizontal="left" vertical="top"/>
    </xf>
    <xf numFmtId="0" fontId="0" fillId="15" borderId="9" xfId="0" applyFill="1" applyBorder="1" applyAlignment="1">
      <alignment horizontal="left"/>
    </xf>
    <xf numFmtId="0" fontId="13" fillId="15" borderId="9" xfId="22" applyNumberFormat="1" applyFill="1" applyBorder="1" applyAlignment="1">
      <alignment horizontal="left"/>
    </xf>
    <xf numFmtId="0" fontId="0" fillId="15" borderId="9" xfId="25" applyNumberFormat="1" applyFont="1" applyFill="1" applyBorder="1" applyAlignment="1">
      <alignment horizontal="left" vertical="top"/>
    </xf>
    <xf numFmtId="0" fontId="6" fillId="15" borderId="9" xfId="0" applyFont="1" applyFill="1" applyBorder="1" applyAlignment="1">
      <alignment horizontal="left" vertical="top"/>
    </xf>
    <xf numFmtId="0" fontId="6" fillId="15" borderId="9" xfId="22" applyNumberFormat="1" applyFont="1" applyFill="1" applyBorder="1" applyAlignment="1">
      <alignment horizontal="left" vertical="top"/>
    </xf>
    <xf numFmtId="0" fontId="18" fillId="17" borderId="9" xfId="0" applyFont="1" applyFill="1" applyBorder="1" applyAlignment="1">
      <alignment horizontal="left" vertical="top" wrapText="1"/>
    </xf>
    <xf numFmtId="49" fontId="0" fillId="0" borderId="0" xfId="0" applyNumberFormat="1"/>
    <xf numFmtId="49" fontId="0" fillId="16" borderId="0" xfId="0" applyNumberFormat="1" applyFill="1"/>
    <xf numFmtId="49" fontId="6" fillId="16" borderId="0" xfId="0" applyNumberFormat="1" applyFont="1" applyFill="1"/>
    <xf numFmtId="17" fontId="6" fillId="16" borderId="9" xfId="0" applyNumberFormat="1" applyFont="1" applyFill="1" applyBorder="1"/>
    <xf numFmtId="17" fontId="6" fillId="16" borderId="9" xfId="25" applyNumberFormat="1" applyFont="1" applyFill="1" applyBorder="1"/>
    <xf numFmtId="0" fontId="0" fillId="16" borderId="9" xfId="0" applyFill="1" applyBorder="1" applyAlignment="1">
      <alignment horizontal="right"/>
    </xf>
    <xf numFmtId="0" fontId="6" fillId="16" borderId="15" xfId="0" applyFont="1" applyFill="1" applyBorder="1" applyAlignment="1">
      <alignment horizontal="left" vertical="top"/>
    </xf>
    <xf numFmtId="0" fontId="0" fillId="17" borderId="15" xfId="0" applyFill="1" applyBorder="1" applyAlignment="1">
      <alignment horizontal="left" vertical="top"/>
    </xf>
    <xf numFmtId="0" fontId="0" fillId="17" borderId="15" xfId="0" applyFill="1" applyBorder="1" applyAlignment="1">
      <alignment horizontal="left" vertical="top" wrapText="1"/>
    </xf>
    <xf numFmtId="0" fontId="0" fillId="17" borderId="9" xfId="0" applyFill="1" applyBorder="1" applyAlignment="1">
      <alignment horizontal="left"/>
    </xf>
    <xf numFmtId="0" fontId="6" fillId="16" borderId="9" xfId="0" applyFont="1" applyFill="1" applyBorder="1" applyAlignment="1">
      <alignment horizontal="left"/>
    </xf>
    <xf numFmtId="2" fontId="0" fillId="15" borderId="9" xfId="0" applyNumberFormat="1" applyFill="1" applyBorder="1" applyAlignment="1">
      <alignment horizontal="left" vertical="top"/>
    </xf>
    <xf numFmtId="17" fontId="0" fillId="0" borderId="9" xfId="0" applyNumberFormat="1" applyBorder="1"/>
    <xf numFmtId="2" fontId="0" fillId="15" borderId="9" xfId="0" applyNumberFormat="1" applyFill="1" applyBorder="1"/>
    <xf numFmtId="2" fontId="0" fillId="15" borderId="9" xfId="25" applyNumberFormat="1" applyFont="1" applyFill="1" applyBorder="1"/>
    <xf numFmtId="0" fontId="6" fillId="0" borderId="9" xfId="22" applyNumberFormat="1" applyFont="1" applyFill="1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2" fontId="0" fillId="0" borderId="9" xfId="0" applyNumberFormat="1" applyBorder="1" applyAlignment="1">
      <alignment horizontal="left" vertical="top"/>
    </xf>
    <xf numFmtId="2" fontId="0" fillId="0" borderId="0" xfId="0" applyNumberForma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19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5" xfId="0" applyBorder="1"/>
    <xf numFmtId="9" fontId="0" fillId="0" borderId="5" xfId="0" applyNumberFormat="1" applyBorder="1" applyAlignment="1">
      <alignment horizontal="right"/>
    </xf>
    <xf numFmtId="49" fontId="0" fillId="0" borderId="5" xfId="0" applyNumberFormat="1" applyBorder="1" applyAlignment="1">
      <alignment horizontal="center"/>
    </xf>
    <xf numFmtId="0" fontId="0" fillId="0" borderId="8" xfId="0" applyBorder="1"/>
    <xf numFmtId="3" fontId="0" fillId="0" borderId="5" xfId="0" applyNumberFormat="1" applyBorder="1" applyAlignment="1">
      <alignment horizontal="right"/>
    </xf>
    <xf numFmtId="3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15" fillId="0" borderId="0" xfId="0" applyFont="1"/>
    <xf numFmtId="0" fontId="3" fillId="0" borderId="9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wrapText="1"/>
    </xf>
    <xf numFmtId="9" fontId="0" fillId="18" borderId="1" xfId="18" applyFont="1" applyFill="1" applyBorder="1" applyAlignment="1">
      <alignment horizontal="right"/>
    </xf>
    <xf numFmtId="3" fontId="0" fillId="15" borderId="7" xfId="0" applyNumberFormat="1" applyFill="1" applyBorder="1" applyAlignment="1">
      <alignment horizontal="right"/>
    </xf>
    <xf numFmtId="9" fontId="0" fillId="15" borderId="7" xfId="18" applyFont="1" applyFill="1" applyBorder="1" applyAlignment="1">
      <alignment horizontal="right"/>
    </xf>
    <xf numFmtId="9" fontId="13" fillId="15" borderId="7" xfId="21" applyNumberFormat="1" applyFill="1" applyBorder="1" applyAlignment="1">
      <alignment horizontal="right"/>
    </xf>
    <xf numFmtId="3" fontId="13" fillId="15" borderId="1" xfId="20" applyNumberFormat="1" applyFill="1" applyBorder="1" applyAlignment="1">
      <alignment horizontal="right"/>
    </xf>
    <xf numFmtId="3" fontId="13" fillId="15" borderId="1" xfId="21" applyNumberFormat="1" applyFill="1" applyBorder="1" applyAlignment="1">
      <alignment horizontal="right"/>
    </xf>
    <xf numFmtId="9" fontId="0" fillId="15" borderId="1" xfId="18" applyFont="1" applyFill="1" applyBorder="1" applyAlignment="1">
      <alignment horizontal="right"/>
    </xf>
    <xf numFmtId="9" fontId="13" fillId="15" borderId="1" xfId="20" applyNumberFormat="1" applyFill="1" applyBorder="1" applyAlignment="1">
      <alignment horizontal="right"/>
    </xf>
    <xf numFmtId="0" fontId="5" fillId="4" borderId="5" xfId="0" applyFont="1" applyFill="1" applyBorder="1"/>
    <xf numFmtId="0" fontId="0" fillId="0" borderId="2" xfId="0" applyBorder="1" applyAlignment="1">
      <alignment horizontal="right"/>
    </xf>
    <xf numFmtId="0" fontId="0" fillId="4" borderId="6" xfId="0" applyFill="1" applyBorder="1"/>
    <xf numFmtId="1" fontId="5" fillId="4" borderId="7" xfId="0" applyNumberFormat="1" applyFont="1" applyFill="1" applyBorder="1"/>
    <xf numFmtId="0" fontId="13" fillId="9" borderId="9" xfId="21" applyBorder="1" applyAlignment="1">
      <alignment horizontal="right"/>
    </xf>
    <xf numFmtId="0" fontId="5" fillId="4" borderId="13" xfId="0" applyFont="1" applyFill="1" applyBorder="1"/>
    <xf numFmtId="0" fontId="5" fillId="4" borderId="16" xfId="0" applyFont="1" applyFill="1" applyBorder="1"/>
    <xf numFmtId="3" fontId="5" fillId="4" borderId="7" xfId="0" applyNumberFormat="1" applyFont="1" applyFill="1" applyBorder="1"/>
    <xf numFmtId="49" fontId="19" fillId="0" borderId="0" xfId="0" applyNumberFormat="1" applyFont="1" applyAlignment="1">
      <alignment horizontal="center"/>
    </xf>
    <xf numFmtId="0" fontId="20" fillId="6" borderId="11" xfId="0" applyFont="1" applyFill="1" applyBorder="1" applyAlignment="1">
      <alignment horizontal="right"/>
    </xf>
    <xf numFmtId="3" fontId="19" fillId="0" borderId="0" xfId="0" applyNumberFormat="1" applyFont="1"/>
    <xf numFmtId="0" fontId="19" fillId="0" borderId="0" xfId="0" applyFont="1"/>
    <xf numFmtId="3" fontId="21" fillId="0" borderId="0" xfId="0" applyNumberFormat="1" applyFont="1"/>
    <xf numFmtId="0" fontId="22" fillId="0" borderId="0" xfId="0" applyFont="1"/>
    <xf numFmtId="3" fontId="22" fillId="0" borderId="0" xfId="0" applyNumberFormat="1" applyFont="1"/>
    <xf numFmtId="4" fontId="0" fillId="0" borderId="0" xfId="0" applyNumberFormat="1"/>
    <xf numFmtId="0" fontId="0" fillId="16" borderId="0" xfId="0" applyFill="1"/>
    <xf numFmtId="0" fontId="0" fillId="18" borderId="1" xfId="0" applyFill="1" applyBorder="1" applyAlignment="1">
      <alignment horizontal="left" wrapText="1"/>
    </xf>
    <xf numFmtId="3" fontId="19" fillId="18" borderId="0" xfId="0" applyNumberFormat="1" applyFont="1" applyFill="1"/>
    <xf numFmtId="0" fontId="0" fillId="18" borderId="0" xfId="0" applyFill="1"/>
    <xf numFmtId="3" fontId="0" fillId="18" borderId="0" xfId="0" applyNumberFormat="1" applyFill="1"/>
    <xf numFmtId="3" fontId="23" fillId="0" borderId="0" xfId="0" applyNumberFormat="1" applyFont="1" applyAlignment="1">
      <alignment wrapText="1"/>
    </xf>
    <xf numFmtId="0" fontId="23" fillId="0" borderId="0" xfId="0" applyFont="1" applyAlignment="1">
      <alignment wrapText="1"/>
    </xf>
    <xf numFmtId="0" fontId="0" fillId="6" borderId="6" xfId="0" applyFill="1" applyBorder="1" applyAlignment="1">
      <alignment wrapText="1"/>
    </xf>
    <xf numFmtId="0" fontId="0" fillId="0" borderId="0" xfId="0" applyAlignment="1">
      <alignment wrapText="1"/>
    </xf>
    <xf numFmtId="0" fontId="0" fillId="6" borderId="6" xfId="0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17" borderId="0" xfId="0" applyFill="1" applyAlignment="1">
      <alignment horizontal="left" vertical="center" wrapText="1"/>
    </xf>
    <xf numFmtId="0" fontId="0" fillId="17" borderId="1" xfId="0" applyFill="1" applyBorder="1" applyAlignment="1">
      <alignment horizontal="left" vertical="center" wrapText="1"/>
    </xf>
    <xf numFmtId="0" fontId="0" fillId="21" borderId="0" xfId="0" applyFill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6" fillId="16" borderId="13" xfId="0" applyFont="1" applyFill="1" applyBorder="1" applyAlignment="1">
      <alignment horizontal="left" vertical="top"/>
    </xf>
    <xf numFmtId="0" fontId="6" fillId="16" borderId="14" xfId="0" applyFont="1" applyFill="1" applyBorder="1" applyAlignment="1">
      <alignment horizontal="left" vertical="top"/>
    </xf>
    <xf numFmtId="0" fontId="6" fillId="16" borderId="10" xfId="0" applyFont="1" applyFill="1" applyBorder="1" applyAlignment="1">
      <alignment horizontal="left" vertical="top"/>
    </xf>
    <xf numFmtId="0" fontId="6" fillId="16" borderId="9" xfId="0" applyFont="1" applyFill="1" applyBorder="1" applyAlignment="1">
      <alignment horizontal="left" vertical="top"/>
    </xf>
    <xf numFmtId="0" fontId="6" fillId="16" borderId="13" xfId="0" applyFont="1" applyFill="1" applyBorder="1" applyAlignment="1">
      <alignment horizontal="left"/>
    </xf>
    <xf numFmtId="0" fontId="6" fillId="16" borderId="10" xfId="0" applyFont="1" applyFill="1" applyBorder="1" applyAlignment="1">
      <alignment horizontal="left"/>
    </xf>
    <xf numFmtId="0" fontId="0" fillId="17" borderId="9" xfId="0" applyFill="1" applyBorder="1" applyAlignment="1">
      <alignment horizontal="left" vertical="top"/>
    </xf>
    <xf numFmtId="0" fontId="0" fillId="17" borderId="9" xfId="0" applyFill="1" applyBorder="1" applyAlignment="1">
      <alignment horizontal="left" vertical="top" wrapText="1"/>
    </xf>
    <xf numFmtId="0" fontId="7" fillId="17" borderId="9" xfId="0" applyFont="1" applyFill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</cellXfs>
  <cellStyles count="26">
    <cellStyle name="20% - Accent1" xfId="22" builtinId="30"/>
    <cellStyle name="40% - Accent3" xfId="19" builtinId="39"/>
    <cellStyle name="40% - Accent4" xfId="20" builtinId="43"/>
    <cellStyle name="40% - Accent6" xfId="21" builtinId="51"/>
    <cellStyle name="Bad" xfId="23" builtinId="27"/>
    <cellStyle name="Comma" xfId="17" builtinId="3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1" builtinId="8" hidden="1"/>
    <cellStyle name="Hyperlink" xfId="7" builtinId="8" hidden="1"/>
    <cellStyle name="Hyperlink" xfId="15" builtinId="8" hidden="1"/>
    <cellStyle name="Hyperlink" xfId="1" builtinId="8" hidden="1"/>
    <cellStyle name="Hyperlink" xfId="13" builtinId="8" hidden="1"/>
    <cellStyle name="Hyperlink" xfId="5" builtinId="8" hidden="1"/>
    <cellStyle name="Hyperlink" xfId="3" builtinId="8" hidden="1"/>
    <cellStyle name="Hyperlink" xfId="9" builtinId="8" hidden="1"/>
    <cellStyle name="Neutral" xfId="24" builtinId="28"/>
    <cellStyle name="Normal" xfId="0" builtinId="0"/>
    <cellStyle name="Note" xfId="25" builtinId="10"/>
    <cellStyle name="Percent" xfId="18" builtinId="5"/>
  </cellStyles>
  <dxfs count="0"/>
  <tableStyles count="0" defaultTableStyle="TableStyleMedium9" defaultPivotStyle="PivotStyleMedium7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eHee Suh" id="{0FDAEDAC-C3F7-4BAF-BBF3-771B27F38931}" userId="S::jeehee.suh@utoronto.ca::564df059-5c50-459a-878b-8d26448fd990" providerId="AD"/>
  <person displayName="Tracey Galloway" id="{27F0FC36-952C-5043-98A4-3BF4D118C521}" userId="S::tracey.galloway@utoronto.ca::dac05a9a-8f27-4a33-9d66-f7af9583b5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2" dT="2022-03-02T13:51:56.83" personId="{27F0FC36-952C-5043-98A4-3BF4D118C521}" id="{FD440A61-EC1E-7145-A8EC-588956DBE057}">
    <text>Totals here calculated from fiscal quarterly reports, unconfirmed by NNC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03-02T17:26:56.96" personId="{0FDAEDAC-C3F7-4BAF-BBF3-771B27F38931}" id="{CECC3E70-C645-434C-B16F-1F006D8AFF34}">
    <text>The average costs were calculated by the sum total divided by the total number of communities that are eligible (not by the number of communities that reported a cost)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236"/>
  <sheetViews>
    <sheetView zoomScale="140" zoomScaleNormal="140" workbookViewId="0">
      <pane xSplit="1" ySplit="3" topLeftCell="T419" activePane="bottomRight" state="frozen"/>
      <selection pane="topRight"/>
      <selection pane="bottomLeft"/>
      <selection pane="bottomRight" activeCell="AS214" sqref="AS214"/>
    </sheetView>
  </sheetViews>
  <sheetFormatPr defaultColWidth="10.84765625" defaultRowHeight="15.6" x14ac:dyDescent="0.6"/>
  <cols>
    <col min="1" max="1" width="80.59765625" style="40" customWidth="1"/>
    <col min="2" max="2" width="16.5" style="16" customWidth="1"/>
    <col min="3" max="3" width="10.84765625" style="17" customWidth="1"/>
    <col min="4" max="4" width="15.34765625" style="16" customWidth="1"/>
    <col min="5" max="5" width="11.59765625" style="17" customWidth="1"/>
    <col min="6" max="6" width="2.59765625" style="16" customWidth="1"/>
    <col min="7" max="7" width="13" style="16" customWidth="1"/>
    <col min="8" max="8" width="10.84765625" style="17" customWidth="1"/>
    <col min="9" max="9" width="13.09765625" style="16" customWidth="1"/>
    <col min="10" max="10" width="11.59765625" style="17" customWidth="1"/>
    <col min="11" max="11" width="3.34765625" style="16" customWidth="1"/>
    <col min="12" max="12" width="13" style="16" customWidth="1"/>
    <col min="13" max="13" width="10.84765625" style="17" customWidth="1"/>
    <col min="14" max="14" width="11.34765625" style="16" customWidth="1"/>
    <col min="15" max="15" width="11.59765625" style="17" customWidth="1"/>
    <col min="16" max="16" width="3.09765625" style="16" customWidth="1"/>
    <col min="17" max="17" width="14" style="16" customWidth="1"/>
    <col min="18" max="18" width="10.84765625" style="17" customWidth="1"/>
    <col min="19" max="19" width="12.09765625" style="16" customWidth="1"/>
    <col min="20" max="20" width="11.59765625" style="17" customWidth="1"/>
    <col min="21" max="21" width="3.09765625" style="16" customWidth="1"/>
    <col min="22" max="22" width="10.5" style="16" customWidth="1"/>
    <col min="23" max="23" width="10.84765625" style="17" customWidth="1"/>
    <col min="24" max="24" width="10.84765625" style="16" customWidth="1"/>
    <col min="25" max="25" width="11.59765625" style="17" customWidth="1"/>
    <col min="26" max="26" width="3.5" style="16" customWidth="1"/>
    <col min="27" max="27" width="10.5" style="16" customWidth="1"/>
    <col min="28" max="28" width="10.84765625" style="17" customWidth="1"/>
    <col min="29" max="29" width="13.59765625" style="16" customWidth="1"/>
    <col min="30" max="30" width="11.59765625" style="17" customWidth="1"/>
    <col min="31" max="31" width="3.84765625" customWidth="1"/>
    <col min="32" max="32" width="13" style="72" customWidth="1"/>
    <col min="33" max="33" width="10.84765625" style="72" customWidth="1"/>
    <col min="34" max="34" width="13" style="72" customWidth="1"/>
    <col min="35" max="35" width="12.09765625" style="72" customWidth="1"/>
    <col min="36" max="36" width="4" customWidth="1"/>
    <col min="37" max="37" width="10.5" customWidth="1"/>
    <col min="38" max="38" width="10.84765625" customWidth="1"/>
    <col min="39" max="39" width="10.5" customWidth="1"/>
    <col min="40" max="40" width="11.59765625" customWidth="1"/>
    <col min="41" max="41" width="3" customWidth="1"/>
    <col min="42" max="45" width="10.84765625" customWidth="1"/>
    <col min="46" max="46" width="11" customWidth="1"/>
    <col min="47" max="55" width="10.84765625" hidden="1" customWidth="1"/>
    <col min="56" max="63" width="0" hidden="1" customWidth="1"/>
  </cols>
  <sheetData>
    <row r="1" spans="1:63" ht="16" customHeight="1" x14ac:dyDescent="0.6">
      <c r="A1" s="37" t="s">
        <v>0</v>
      </c>
      <c r="B1" s="13"/>
      <c r="C1" s="13"/>
      <c r="D1" s="13"/>
      <c r="E1" s="13"/>
      <c r="F1" s="14"/>
      <c r="G1" s="13"/>
      <c r="H1" s="13"/>
      <c r="I1" s="13"/>
      <c r="J1" s="13"/>
      <c r="K1" s="14"/>
      <c r="L1" s="13"/>
      <c r="M1" s="13"/>
      <c r="N1" s="13"/>
      <c r="O1" s="13"/>
      <c r="P1" s="14"/>
      <c r="Q1" s="13"/>
      <c r="R1" s="13"/>
      <c r="S1" s="13"/>
      <c r="T1" s="13"/>
      <c r="U1" s="14"/>
      <c r="V1" s="13"/>
      <c r="W1" s="13"/>
      <c r="X1" s="13"/>
      <c r="Y1" s="13"/>
      <c r="Z1" s="14"/>
      <c r="AA1" s="13"/>
      <c r="AB1" s="13"/>
      <c r="AC1" s="13"/>
      <c r="AD1" s="13"/>
      <c r="AE1" s="274"/>
      <c r="AF1" s="73"/>
      <c r="AG1" s="73"/>
      <c r="AH1" s="73"/>
      <c r="AI1" s="73"/>
      <c r="AJ1" s="281"/>
      <c r="AK1" s="13"/>
      <c r="AL1" s="13"/>
      <c r="AM1" s="13"/>
      <c r="AN1" s="13"/>
      <c r="AO1" s="18"/>
      <c r="AP1" s="13"/>
      <c r="AQ1" s="13"/>
      <c r="AR1" s="13"/>
      <c r="AS1" s="13"/>
      <c r="AU1" s="334" t="s">
        <v>1</v>
      </c>
      <c r="AV1" s="334"/>
      <c r="AW1" s="334"/>
      <c r="AX1" s="334"/>
      <c r="AY1" s="334"/>
      <c r="AZ1" s="334"/>
      <c r="BA1" s="334"/>
      <c r="BB1" s="334"/>
      <c r="BD1" s="334" t="s">
        <v>2</v>
      </c>
      <c r="BE1" s="334"/>
      <c r="BF1" s="334"/>
      <c r="BG1" s="334"/>
      <c r="BH1" s="334"/>
      <c r="BI1" s="334"/>
      <c r="BJ1" s="334"/>
      <c r="BK1" s="334"/>
    </row>
    <row r="2" spans="1:63" s="1" customFormat="1" x14ac:dyDescent="0.6">
      <c r="A2" s="34"/>
      <c r="B2" s="336" t="s">
        <v>3</v>
      </c>
      <c r="C2" s="336"/>
      <c r="D2" s="336"/>
      <c r="E2" s="336"/>
      <c r="F2" s="269"/>
      <c r="G2" s="336" t="s">
        <v>4</v>
      </c>
      <c r="H2" s="336"/>
      <c r="I2" s="336"/>
      <c r="J2" s="336"/>
      <c r="K2" s="269"/>
      <c r="L2" s="336" t="s">
        <v>5</v>
      </c>
      <c r="M2" s="336"/>
      <c r="N2" s="336"/>
      <c r="O2" s="336"/>
      <c r="P2" s="269"/>
      <c r="Q2" s="336" t="s">
        <v>6</v>
      </c>
      <c r="R2" s="336"/>
      <c r="S2" s="336"/>
      <c r="T2" s="336"/>
      <c r="U2" s="269"/>
      <c r="V2" s="336" t="s">
        <v>7</v>
      </c>
      <c r="W2" s="336"/>
      <c r="X2" s="336"/>
      <c r="Y2" s="336"/>
      <c r="Z2" s="269"/>
      <c r="AA2" s="335" t="s">
        <v>8</v>
      </c>
      <c r="AB2" s="335"/>
      <c r="AC2" s="335"/>
      <c r="AD2" s="335"/>
      <c r="AE2" s="276"/>
      <c r="AF2" s="337" t="s">
        <v>9</v>
      </c>
      <c r="AG2" s="337"/>
      <c r="AH2" s="337"/>
      <c r="AI2" s="337"/>
      <c r="AJ2" s="282"/>
      <c r="AK2" s="337" t="s">
        <v>10</v>
      </c>
      <c r="AL2" s="337"/>
      <c r="AM2" s="337"/>
      <c r="AN2" s="337"/>
      <c r="AO2" s="269"/>
      <c r="AP2" s="335" t="s">
        <v>1</v>
      </c>
      <c r="AQ2" s="335"/>
      <c r="AR2" s="335"/>
      <c r="AS2" s="335"/>
      <c r="AU2" s="1" t="s">
        <v>11</v>
      </c>
      <c r="AW2" s="1" t="s">
        <v>12</v>
      </c>
      <c r="AY2" s="1" t="s">
        <v>13</v>
      </c>
      <c r="BA2" s="1" t="s">
        <v>14</v>
      </c>
      <c r="BD2" s="1" t="s">
        <v>11</v>
      </c>
      <c r="BF2" s="1" t="s">
        <v>12</v>
      </c>
      <c r="BH2" s="1" t="s">
        <v>13</v>
      </c>
      <c r="BJ2" s="1" t="s">
        <v>14</v>
      </c>
    </row>
    <row r="3" spans="1:63" x14ac:dyDescent="0.6">
      <c r="A3" s="35" t="s">
        <v>15</v>
      </c>
      <c r="B3" s="13" t="s">
        <v>16</v>
      </c>
      <c r="C3" s="13" t="s">
        <v>17</v>
      </c>
      <c r="D3" s="13" t="s">
        <v>18</v>
      </c>
      <c r="E3" s="13" t="s">
        <v>19</v>
      </c>
      <c r="F3" s="14"/>
      <c r="G3" s="13" t="s">
        <v>16</v>
      </c>
      <c r="H3" s="13" t="s">
        <v>17</v>
      </c>
      <c r="I3" s="13" t="s">
        <v>18</v>
      </c>
      <c r="J3" s="13" t="s">
        <v>19</v>
      </c>
      <c r="K3" s="14"/>
      <c r="L3" s="13" t="s">
        <v>16</v>
      </c>
      <c r="M3" s="13" t="s">
        <v>17</v>
      </c>
      <c r="N3" s="13" t="s">
        <v>18</v>
      </c>
      <c r="O3" s="13" t="s">
        <v>19</v>
      </c>
      <c r="P3" s="14"/>
      <c r="Q3" s="13" t="s">
        <v>16</v>
      </c>
      <c r="R3" s="13" t="s">
        <v>17</v>
      </c>
      <c r="S3" s="13" t="s">
        <v>18</v>
      </c>
      <c r="T3" s="13" t="s">
        <v>19</v>
      </c>
      <c r="U3" s="14"/>
      <c r="V3" s="13" t="s">
        <v>16</v>
      </c>
      <c r="W3" s="13" t="s">
        <v>17</v>
      </c>
      <c r="X3" s="13" t="s">
        <v>18</v>
      </c>
      <c r="Y3" s="13" t="s">
        <v>19</v>
      </c>
      <c r="Z3" s="14"/>
      <c r="AA3" s="54" t="s">
        <v>16</v>
      </c>
      <c r="AB3" s="54" t="s">
        <v>17</v>
      </c>
      <c r="AC3" s="54" t="s">
        <v>18</v>
      </c>
      <c r="AD3" s="54" t="s">
        <v>19</v>
      </c>
      <c r="AE3" s="274"/>
      <c r="AF3" s="73" t="s">
        <v>16</v>
      </c>
      <c r="AG3" s="73" t="s">
        <v>17</v>
      </c>
      <c r="AH3" s="73" t="s">
        <v>18</v>
      </c>
      <c r="AI3" s="73" t="s">
        <v>19</v>
      </c>
      <c r="AJ3" s="281"/>
      <c r="AK3" s="73" t="s">
        <v>16</v>
      </c>
      <c r="AL3" s="73" t="s">
        <v>17</v>
      </c>
      <c r="AM3" s="73" t="s">
        <v>18</v>
      </c>
      <c r="AN3" s="73" t="s">
        <v>19</v>
      </c>
      <c r="AO3" s="18"/>
      <c r="AP3" s="73" t="s">
        <v>16</v>
      </c>
      <c r="AQ3" s="73" t="s">
        <v>17</v>
      </c>
      <c r="AR3" s="73" t="s">
        <v>18</v>
      </c>
      <c r="AS3" s="73" t="s">
        <v>19</v>
      </c>
      <c r="AU3" s="113" t="s">
        <v>20</v>
      </c>
      <c r="AV3" s="113" t="s">
        <v>18</v>
      </c>
      <c r="AW3" s="113" t="s">
        <v>20</v>
      </c>
      <c r="AX3" s="113" t="s">
        <v>18</v>
      </c>
      <c r="AY3" s="113" t="s">
        <v>20</v>
      </c>
      <c r="AZ3" s="113" t="s">
        <v>18</v>
      </c>
      <c r="BA3" s="113" t="s">
        <v>20</v>
      </c>
      <c r="BB3" s="113" t="s">
        <v>18</v>
      </c>
      <c r="BD3" s="113" t="s">
        <v>20</v>
      </c>
      <c r="BE3" s="113" t="s">
        <v>18</v>
      </c>
      <c r="BF3" s="113" t="s">
        <v>20</v>
      </c>
      <c r="BG3" s="113" t="s">
        <v>18</v>
      </c>
      <c r="BH3" s="113" t="s">
        <v>20</v>
      </c>
      <c r="BI3" s="113" t="s">
        <v>18</v>
      </c>
      <c r="BJ3" s="113" t="s">
        <v>20</v>
      </c>
      <c r="BK3" s="235" t="s">
        <v>18</v>
      </c>
    </row>
    <row r="4" spans="1:63" x14ac:dyDescent="0.6">
      <c r="A4" s="20" t="s">
        <v>21</v>
      </c>
      <c r="B4" s="22">
        <v>15447965</v>
      </c>
      <c r="C4" s="23">
        <v>0.28999999999999998</v>
      </c>
      <c r="D4" s="22">
        <v>6194402</v>
      </c>
      <c r="E4" s="23">
        <v>0.23</v>
      </c>
      <c r="F4" s="48"/>
      <c r="G4" s="24">
        <v>18617253</v>
      </c>
      <c r="H4" s="25">
        <v>0.3</v>
      </c>
      <c r="I4" s="24">
        <v>6642059</v>
      </c>
      <c r="J4" s="25">
        <v>0.26</v>
      </c>
      <c r="K4" s="47"/>
      <c r="L4" s="24">
        <v>20194783</v>
      </c>
      <c r="M4" s="25">
        <v>0.32</v>
      </c>
      <c r="N4" s="24">
        <v>7120074</v>
      </c>
      <c r="O4" s="25">
        <v>0.28999999999999998</v>
      </c>
      <c r="P4" s="47"/>
      <c r="Q4" s="24">
        <v>20909596</v>
      </c>
      <c r="R4" s="25">
        <v>0.32</v>
      </c>
      <c r="S4" s="24">
        <v>7385949</v>
      </c>
      <c r="T4" s="25">
        <v>0.28999999999999998</v>
      </c>
      <c r="U4" s="14"/>
      <c r="V4" s="24">
        <v>21263049</v>
      </c>
      <c r="W4" s="25">
        <v>0.32</v>
      </c>
      <c r="X4" s="24">
        <v>7444653</v>
      </c>
      <c r="Y4" s="25">
        <v>0.28000000000000003</v>
      </c>
      <c r="Z4" s="273"/>
      <c r="AA4" s="22">
        <v>22505921</v>
      </c>
      <c r="AB4" s="23">
        <v>0.32</v>
      </c>
      <c r="AC4" s="22">
        <v>7978967</v>
      </c>
      <c r="AD4" s="23">
        <v>0.28999999999999998</v>
      </c>
      <c r="AE4" s="277"/>
      <c r="AF4" s="78">
        <v>23937940</v>
      </c>
      <c r="AG4" s="79">
        <v>0.32</v>
      </c>
      <c r="AH4" s="78">
        <v>8609123</v>
      </c>
      <c r="AI4" s="79">
        <v>0.28999999999999998</v>
      </c>
      <c r="AJ4" s="281"/>
      <c r="AK4" s="78">
        <v>25182688</v>
      </c>
      <c r="AL4" s="79">
        <v>0.32</v>
      </c>
      <c r="AM4" s="78">
        <v>8872613</v>
      </c>
      <c r="AN4" s="79">
        <v>0.28999999999999998</v>
      </c>
      <c r="AO4" s="18"/>
      <c r="AP4" s="24">
        <f>SUM(AU4,AW4,AY4,BA4)</f>
        <v>26635782</v>
      </c>
      <c r="AQ4" s="110">
        <f>AP4/AP21</f>
        <v>0.29198691608154342</v>
      </c>
      <c r="AR4" s="24">
        <f>SUM(AV4,AX4,AZ4,BB4)</f>
        <v>8835029</v>
      </c>
      <c r="AS4" s="110">
        <f>AR4/$AR$21</f>
        <v>0.27348582369914193</v>
      </c>
      <c r="AU4">
        <v>6573142</v>
      </c>
      <c r="AV4">
        <v>2199533</v>
      </c>
      <c r="AW4">
        <v>6557487</v>
      </c>
      <c r="AX4">
        <v>2166047</v>
      </c>
      <c r="AY4">
        <v>6921961</v>
      </c>
      <c r="AZ4">
        <v>2289309</v>
      </c>
      <c r="BA4">
        <v>6583192</v>
      </c>
      <c r="BB4">
        <v>2180140</v>
      </c>
      <c r="BD4" s="75">
        <v>9511610</v>
      </c>
      <c r="BE4" s="75">
        <v>2656885</v>
      </c>
    </row>
    <row r="5" spans="1:63" x14ac:dyDescent="0.6">
      <c r="A5" s="20" t="s">
        <v>22</v>
      </c>
      <c r="B5" s="22">
        <v>9295031</v>
      </c>
      <c r="C5" s="5">
        <v>0.17</v>
      </c>
      <c r="D5" s="22">
        <v>3988953</v>
      </c>
      <c r="E5" s="5">
        <v>0.15</v>
      </c>
      <c r="F5" s="12"/>
      <c r="G5" s="24">
        <v>10964384</v>
      </c>
      <c r="H5" s="25">
        <v>0.18</v>
      </c>
      <c r="I5" s="24">
        <v>4156830</v>
      </c>
      <c r="J5" s="25">
        <v>0.16</v>
      </c>
      <c r="K5" s="47"/>
      <c r="L5" s="24">
        <v>11093265</v>
      </c>
      <c r="M5" s="25">
        <v>0.18</v>
      </c>
      <c r="N5" s="24">
        <v>4187361</v>
      </c>
      <c r="O5" s="25">
        <v>0.17</v>
      </c>
      <c r="P5" s="47"/>
      <c r="Q5" s="24">
        <v>11379992</v>
      </c>
      <c r="R5" s="25">
        <v>0.18</v>
      </c>
      <c r="S5" s="24">
        <v>4306109</v>
      </c>
      <c r="T5" s="25">
        <v>0.17</v>
      </c>
      <c r="U5" s="14"/>
      <c r="V5" s="24">
        <v>11508265</v>
      </c>
      <c r="W5" s="25">
        <v>0.17</v>
      </c>
      <c r="X5" s="24">
        <v>4367478</v>
      </c>
      <c r="Y5" s="25">
        <v>0.16</v>
      </c>
      <c r="Z5" s="273"/>
      <c r="AA5" s="22">
        <v>11591139</v>
      </c>
      <c r="AB5" s="23">
        <v>0.17</v>
      </c>
      <c r="AC5" s="22">
        <v>4448810</v>
      </c>
      <c r="AD5" s="23">
        <v>0.16</v>
      </c>
      <c r="AE5" s="277"/>
      <c r="AF5" s="78">
        <v>12284416</v>
      </c>
      <c r="AG5" s="79">
        <v>0.17</v>
      </c>
      <c r="AH5" s="78">
        <v>4772522</v>
      </c>
      <c r="AI5" s="79">
        <v>0.16</v>
      </c>
      <c r="AJ5" s="281"/>
      <c r="AK5" s="78">
        <v>12610113</v>
      </c>
      <c r="AL5" s="79">
        <v>0.16</v>
      </c>
      <c r="AM5" s="78">
        <v>4823899</v>
      </c>
      <c r="AN5" s="79">
        <v>0.16</v>
      </c>
      <c r="AO5" s="18"/>
      <c r="AP5" s="24">
        <f t="shared" ref="AP5:AP22" si="0">SUM(AU5,AW5,AY5,BA5)</f>
        <v>13483512</v>
      </c>
      <c r="AQ5" s="110">
        <f>AP5/AP21</f>
        <v>0.14780902947878471</v>
      </c>
      <c r="AR5" s="24">
        <f t="shared" ref="AR5:AR22" si="1">SUM(AV5,AX5,AZ5,BB5)</f>
        <v>4882410</v>
      </c>
      <c r="AS5" s="110">
        <f t="shared" ref="AS5:AS22" si="2">AR5/$AR$21</f>
        <v>0.15113362055596283</v>
      </c>
      <c r="AU5">
        <v>3205578</v>
      </c>
      <c r="AV5">
        <v>1174192</v>
      </c>
      <c r="AW5">
        <v>3221310</v>
      </c>
      <c r="AX5">
        <v>1171418</v>
      </c>
      <c r="AY5">
        <v>3896419</v>
      </c>
      <c r="AZ5">
        <v>1403066</v>
      </c>
      <c r="BA5">
        <v>3160205</v>
      </c>
      <c r="BB5">
        <v>1133734</v>
      </c>
      <c r="BD5" s="75">
        <v>4494001</v>
      </c>
      <c r="BE5" s="75">
        <v>1403560</v>
      </c>
    </row>
    <row r="6" spans="1:63" x14ac:dyDescent="0.6">
      <c r="A6" s="19" t="s">
        <v>23</v>
      </c>
      <c r="B6" s="22">
        <v>8015149</v>
      </c>
      <c r="C6" s="5">
        <v>0.15</v>
      </c>
      <c r="D6" s="22">
        <v>3570917</v>
      </c>
      <c r="E6" s="5">
        <v>0.14000000000000001</v>
      </c>
      <c r="F6" s="12"/>
      <c r="G6" s="24">
        <v>10051767</v>
      </c>
      <c r="H6" s="25">
        <v>0.16</v>
      </c>
      <c r="I6" s="24">
        <v>3899724</v>
      </c>
      <c r="J6" s="25">
        <v>0.15</v>
      </c>
      <c r="K6" s="47"/>
      <c r="L6" s="24">
        <v>11093340</v>
      </c>
      <c r="M6" s="25">
        <v>0.18</v>
      </c>
      <c r="N6" s="24">
        <v>4283169</v>
      </c>
      <c r="O6" s="25">
        <v>0.17</v>
      </c>
      <c r="P6" s="47"/>
      <c r="Q6" s="24">
        <v>11218576</v>
      </c>
      <c r="R6" s="25">
        <v>0.17</v>
      </c>
      <c r="S6" s="24">
        <v>4322328</v>
      </c>
      <c r="T6" s="25">
        <v>0.17</v>
      </c>
      <c r="U6" s="14"/>
      <c r="V6" s="24">
        <v>11288915</v>
      </c>
      <c r="W6" s="25">
        <v>0.17</v>
      </c>
      <c r="X6" s="24">
        <v>4307265</v>
      </c>
      <c r="Y6" s="25">
        <v>0.16</v>
      </c>
      <c r="Z6" s="273"/>
      <c r="AA6" s="22">
        <v>12041182</v>
      </c>
      <c r="AB6" s="23">
        <v>0.17</v>
      </c>
      <c r="AC6" s="22">
        <v>4629191</v>
      </c>
      <c r="AD6" s="23">
        <v>0.17</v>
      </c>
      <c r="AE6" s="277"/>
      <c r="AF6" s="78">
        <v>12570583</v>
      </c>
      <c r="AG6" s="79">
        <v>0.17</v>
      </c>
      <c r="AH6" s="78">
        <v>4911544</v>
      </c>
      <c r="AI6" s="79">
        <v>0.16</v>
      </c>
      <c r="AJ6" s="281"/>
      <c r="AK6" s="78">
        <v>13386847</v>
      </c>
      <c r="AL6" s="79">
        <v>0.17</v>
      </c>
      <c r="AM6" s="78">
        <v>4898163</v>
      </c>
      <c r="AN6" s="79">
        <v>0.16</v>
      </c>
      <c r="AO6" s="18"/>
      <c r="AP6" s="24">
        <f t="shared" si="0"/>
        <v>16712135</v>
      </c>
      <c r="AQ6" s="110">
        <f>AP6/AP21</f>
        <v>0.18320185830430752</v>
      </c>
      <c r="AR6" s="24">
        <f t="shared" si="1"/>
        <v>5095933</v>
      </c>
      <c r="AS6" s="110">
        <f t="shared" si="2"/>
        <v>0.15774316462579122</v>
      </c>
      <c r="AU6">
        <v>4090047</v>
      </c>
      <c r="AV6">
        <v>1255502</v>
      </c>
      <c r="AW6">
        <v>4017407</v>
      </c>
      <c r="AX6">
        <v>1209221</v>
      </c>
      <c r="AY6">
        <v>4290986</v>
      </c>
      <c r="AZ6">
        <v>1321440</v>
      </c>
      <c r="BA6">
        <v>4313695</v>
      </c>
      <c r="BB6">
        <v>1309770</v>
      </c>
      <c r="BD6" s="75">
        <v>5088286</v>
      </c>
      <c r="BE6" s="75">
        <v>1415782</v>
      </c>
    </row>
    <row r="7" spans="1:63" x14ac:dyDescent="0.6">
      <c r="A7" s="19" t="s">
        <v>24</v>
      </c>
      <c r="B7" s="22">
        <v>5871403</v>
      </c>
      <c r="C7" s="5">
        <v>0.11</v>
      </c>
      <c r="D7" s="22">
        <v>2711294</v>
      </c>
      <c r="E7" s="5">
        <v>0.1</v>
      </c>
      <c r="F7" s="12"/>
      <c r="G7" s="24">
        <v>6924933</v>
      </c>
      <c r="H7" s="25">
        <v>0.11</v>
      </c>
      <c r="I7" s="24">
        <v>2853653</v>
      </c>
      <c r="J7" s="25">
        <v>0.11</v>
      </c>
      <c r="K7" s="47"/>
      <c r="L7" s="24">
        <v>7228062</v>
      </c>
      <c r="M7" s="25">
        <v>0.12</v>
      </c>
      <c r="N7" s="24">
        <v>2975241</v>
      </c>
      <c r="O7" s="25">
        <v>0.12</v>
      </c>
      <c r="P7" s="47"/>
      <c r="Q7" s="24">
        <v>7539047</v>
      </c>
      <c r="R7" s="25">
        <v>0.12</v>
      </c>
      <c r="S7" s="24">
        <v>3047248</v>
      </c>
      <c r="T7" s="25">
        <v>0.12</v>
      </c>
      <c r="U7" s="14"/>
      <c r="V7" s="24">
        <v>7795319</v>
      </c>
      <c r="W7" s="25">
        <v>0.12</v>
      </c>
      <c r="X7" s="24">
        <v>3185109</v>
      </c>
      <c r="Y7" s="25">
        <v>0.12</v>
      </c>
      <c r="Z7" s="273"/>
      <c r="AA7" s="22">
        <v>8060925</v>
      </c>
      <c r="AB7" s="23">
        <v>0.12</v>
      </c>
      <c r="AC7" s="22">
        <v>3278409</v>
      </c>
      <c r="AD7" s="23">
        <v>0.12</v>
      </c>
      <c r="AE7" s="277"/>
      <c r="AF7" s="78">
        <v>8893623</v>
      </c>
      <c r="AG7" s="79">
        <v>0.12</v>
      </c>
      <c r="AH7" s="78">
        <v>3600874</v>
      </c>
      <c r="AI7" s="79">
        <v>0.12</v>
      </c>
      <c r="AJ7" s="281"/>
      <c r="AK7" s="78">
        <v>8658780</v>
      </c>
      <c r="AL7" s="79">
        <v>0.11</v>
      </c>
      <c r="AM7" s="78">
        <v>3493962</v>
      </c>
      <c r="AN7" s="79">
        <v>0.11</v>
      </c>
      <c r="AO7" s="18"/>
      <c r="AP7" s="24">
        <f t="shared" si="0"/>
        <v>11604009</v>
      </c>
      <c r="AQ7" s="110">
        <f>AP7/$AP$21</f>
        <v>0.12720553134473297</v>
      </c>
      <c r="AR7" s="24">
        <f t="shared" si="1"/>
        <v>4327264</v>
      </c>
      <c r="AS7" s="110">
        <f t="shared" si="2"/>
        <v>0.13394923314950566</v>
      </c>
      <c r="AU7">
        <v>2644889</v>
      </c>
      <c r="AV7">
        <v>977743</v>
      </c>
      <c r="AW7">
        <v>2918489</v>
      </c>
      <c r="AX7">
        <v>1091920</v>
      </c>
      <c r="AY7">
        <v>3134492</v>
      </c>
      <c r="AZ7">
        <v>1169607</v>
      </c>
      <c r="BA7">
        <v>2906139</v>
      </c>
      <c r="BB7">
        <v>1087994</v>
      </c>
      <c r="BD7" s="75">
        <v>2456812</v>
      </c>
      <c r="BE7" s="75">
        <v>834684</v>
      </c>
    </row>
    <row r="8" spans="1:63" x14ac:dyDescent="0.6">
      <c r="A8" s="19" t="s">
        <v>25</v>
      </c>
      <c r="B8" s="22">
        <v>3558774</v>
      </c>
      <c r="C8" s="5">
        <v>7.0000000000000007E-2</v>
      </c>
      <c r="D8" s="22">
        <v>1656093</v>
      </c>
      <c r="E8" s="5">
        <v>0.06</v>
      </c>
      <c r="F8" s="12"/>
      <c r="G8" s="24">
        <v>4382768</v>
      </c>
      <c r="H8" s="25">
        <v>7.0000000000000007E-2</v>
      </c>
      <c r="I8" s="24">
        <v>1823884</v>
      </c>
      <c r="J8" s="25">
        <v>7.0000000000000007E-2</v>
      </c>
      <c r="K8" s="47"/>
      <c r="L8" s="24">
        <v>4701603</v>
      </c>
      <c r="M8" s="25">
        <v>7.0000000000000007E-2</v>
      </c>
      <c r="N8" s="24">
        <v>1936721</v>
      </c>
      <c r="O8" s="25">
        <v>0.08</v>
      </c>
      <c r="P8" s="47"/>
      <c r="Q8" s="24">
        <v>4820120</v>
      </c>
      <c r="R8" s="25">
        <v>7.0000000000000007E-2</v>
      </c>
      <c r="S8" s="24">
        <v>2005011</v>
      </c>
      <c r="T8" s="25">
        <v>0.08</v>
      </c>
      <c r="U8" s="14"/>
      <c r="V8" s="24">
        <v>5360366</v>
      </c>
      <c r="W8" s="25">
        <v>0.08</v>
      </c>
      <c r="X8" s="24">
        <v>2259998</v>
      </c>
      <c r="Y8" s="25">
        <v>0.09</v>
      </c>
      <c r="Z8" s="273"/>
      <c r="AA8" s="22">
        <v>5506346</v>
      </c>
      <c r="AB8" s="23">
        <v>0.08</v>
      </c>
      <c r="AC8" s="22">
        <v>2368406</v>
      </c>
      <c r="AD8" s="23">
        <v>0.09</v>
      </c>
      <c r="AE8" s="277"/>
      <c r="AF8" s="78">
        <v>5813923</v>
      </c>
      <c r="AG8" s="79">
        <v>0.08</v>
      </c>
      <c r="AH8" s="78">
        <v>2573040</v>
      </c>
      <c r="AI8" s="79">
        <v>0.09</v>
      </c>
      <c r="AJ8" s="281"/>
      <c r="AK8" s="78">
        <v>6133015</v>
      </c>
      <c r="AL8" s="79">
        <v>0.08</v>
      </c>
      <c r="AM8" s="78">
        <v>2600486</v>
      </c>
      <c r="AN8" s="79">
        <v>0.09</v>
      </c>
      <c r="AO8" s="18"/>
      <c r="AP8" s="24">
        <f t="shared" si="0"/>
        <v>7129833</v>
      </c>
      <c r="AQ8" s="110">
        <f t="shared" ref="AQ8:AQ21" si="3">AP8/$AP$21</f>
        <v>7.8158694565318904E-2</v>
      </c>
      <c r="AR8" s="24">
        <f t="shared" si="1"/>
        <v>2718915</v>
      </c>
      <c r="AS8" s="110">
        <f t="shared" si="2"/>
        <v>8.4163244777459414E-2</v>
      </c>
      <c r="AU8">
        <v>1811699</v>
      </c>
      <c r="AV8">
        <v>697768</v>
      </c>
      <c r="AW8">
        <v>1719873</v>
      </c>
      <c r="AX8">
        <v>650662</v>
      </c>
      <c r="AY8">
        <v>1788245</v>
      </c>
      <c r="AZ8">
        <v>684003</v>
      </c>
      <c r="BA8">
        <v>1810016</v>
      </c>
      <c r="BB8">
        <v>686482</v>
      </c>
      <c r="BD8" s="75">
        <v>1696816</v>
      </c>
      <c r="BE8" s="75">
        <v>629147</v>
      </c>
    </row>
    <row r="9" spans="1:63" x14ac:dyDescent="0.6">
      <c r="A9" s="19" t="s">
        <v>26</v>
      </c>
      <c r="B9" s="22">
        <v>2814230</v>
      </c>
      <c r="C9" s="5">
        <v>0.05</v>
      </c>
      <c r="D9" s="22">
        <v>1277557</v>
      </c>
      <c r="E9" s="5">
        <v>0.05</v>
      </c>
      <c r="F9" s="12"/>
      <c r="G9" s="24">
        <v>2498008</v>
      </c>
      <c r="H9" s="25">
        <v>0.04</v>
      </c>
      <c r="I9" s="24">
        <v>1152198</v>
      </c>
      <c r="J9" s="25">
        <v>0.04</v>
      </c>
      <c r="K9" s="47"/>
      <c r="L9" s="24">
        <v>2612945</v>
      </c>
      <c r="M9" s="25">
        <v>0.04</v>
      </c>
      <c r="N9" s="24">
        <v>1192048</v>
      </c>
      <c r="O9" s="25">
        <v>0.05</v>
      </c>
      <c r="P9" s="47"/>
      <c r="Q9" s="24">
        <v>2931857</v>
      </c>
      <c r="R9" s="25">
        <v>0.05</v>
      </c>
      <c r="S9" s="24">
        <v>1273561</v>
      </c>
      <c r="T9" s="25">
        <v>0.05</v>
      </c>
      <c r="U9" s="14"/>
      <c r="V9" s="24">
        <v>3278378</v>
      </c>
      <c r="W9" s="25">
        <v>0.05</v>
      </c>
      <c r="X9" s="24">
        <v>1436170</v>
      </c>
      <c r="Y9" s="25">
        <v>0.05</v>
      </c>
      <c r="Z9" s="273"/>
      <c r="AA9" s="22">
        <v>3398589</v>
      </c>
      <c r="AB9" s="23">
        <v>0.05</v>
      </c>
      <c r="AC9" s="22">
        <v>1501847</v>
      </c>
      <c r="AD9" s="23">
        <v>0.05</v>
      </c>
      <c r="AE9" s="277"/>
      <c r="AF9" s="78">
        <v>3406827</v>
      </c>
      <c r="AG9" s="79">
        <v>0.05</v>
      </c>
      <c r="AH9" s="78">
        <v>1616318</v>
      </c>
      <c r="AI9" s="79">
        <v>0.05</v>
      </c>
      <c r="AJ9" s="281"/>
      <c r="AK9" s="78">
        <v>3749551</v>
      </c>
      <c r="AL9" s="79">
        <v>0.05</v>
      </c>
      <c r="AM9" s="78">
        <v>1692297</v>
      </c>
      <c r="AN9" s="79">
        <v>0.06</v>
      </c>
      <c r="AO9" s="18"/>
      <c r="AP9" s="24">
        <f t="shared" si="0"/>
        <v>4357036</v>
      </c>
      <c r="AQ9" s="110">
        <f t="shared" si="3"/>
        <v>4.7762724026509287E-2</v>
      </c>
      <c r="AR9" s="24">
        <f t="shared" si="1"/>
        <v>1748205</v>
      </c>
      <c r="AS9" s="110">
        <f t="shared" si="2"/>
        <v>5.4115191293651492E-2</v>
      </c>
      <c r="AU9">
        <v>1228997</v>
      </c>
      <c r="AV9">
        <v>500434</v>
      </c>
      <c r="AW9">
        <v>1185456</v>
      </c>
      <c r="AX9">
        <v>450765</v>
      </c>
      <c r="AY9">
        <v>937361</v>
      </c>
      <c r="AZ9">
        <v>389931</v>
      </c>
      <c r="BA9">
        <v>1005222</v>
      </c>
      <c r="BB9">
        <v>407075</v>
      </c>
      <c r="BD9" s="75">
        <v>1306870</v>
      </c>
      <c r="BE9" s="75">
        <v>414334</v>
      </c>
    </row>
    <row r="10" spans="1:63" x14ac:dyDescent="0.6">
      <c r="A10" s="19" t="s">
        <v>27</v>
      </c>
      <c r="B10" s="22">
        <v>2169186</v>
      </c>
      <c r="C10" s="5">
        <v>0.04</v>
      </c>
      <c r="D10" s="22">
        <v>1093494</v>
      </c>
      <c r="E10" s="5">
        <v>0.04</v>
      </c>
      <c r="F10" s="12"/>
      <c r="G10" s="24">
        <v>2538960</v>
      </c>
      <c r="H10" s="25">
        <v>0.04</v>
      </c>
      <c r="I10" s="24">
        <v>1059855</v>
      </c>
      <c r="J10" s="25">
        <v>0.04</v>
      </c>
      <c r="K10" s="47"/>
      <c r="L10" s="24">
        <v>2651902</v>
      </c>
      <c r="M10" s="25">
        <v>0.04</v>
      </c>
      <c r="N10" s="24">
        <v>1102461</v>
      </c>
      <c r="O10" s="25">
        <v>0.04</v>
      </c>
      <c r="P10" s="47"/>
      <c r="Q10" s="24">
        <v>2708647</v>
      </c>
      <c r="R10" s="25">
        <v>0.04</v>
      </c>
      <c r="S10" s="24">
        <v>1131717</v>
      </c>
      <c r="T10" s="25">
        <v>0.04</v>
      </c>
      <c r="U10" s="14"/>
      <c r="V10" s="24">
        <v>2745181</v>
      </c>
      <c r="W10" s="25">
        <v>0.04</v>
      </c>
      <c r="X10" s="24">
        <v>1136187</v>
      </c>
      <c r="Y10" s="25">
        <v>0.04</v>
      </c>
      <c r="Z10" s="273"/>
      <c r="AA10" s="22">
        <v>3064144</v>
      </c>
      <c r="AB10" s="23">
        <v>0.04</v>
      </c>
      <c r="AC10" s="22">
        <v>1253121</v>
      </c>
      <c r="AD10" s="23">
        <v>0.05</v>
      </c>
      <c r="AE10" s="277"/>
      <c r="AF10" s="78">
        <v>3406707</v>
      </c>
      <c r="AG10" s="79">
        <v>0.05</v>
      </c>
      <c r="AH10" s="78">
        <v>1398139</v>
      </c>
      <c r="AI10" s="79">
        <v>0.05</v>
      </c>
      <c r="AJ10" s="281"/>
      <c r="AK10" s="78">
        <v>3633737</v>
      </c>
      <c r="AL10" s="79">
        <v>0.05</v>
      </c>
      <c r="AM10" s="78">
        <v>1447920</v>
      </c>
      <c r="AN10" s="79">
        <v>0.05</v>
      </c>
      <c r="AO10" s="18"/>
      <c r="AP10" s="24">
        <f t="shared" si="0"/>
        <v>3913572</v>
      </c>
      <c r="AQ10" s="110">
        <f t="shared" si="3"/>
        <v>4.2901380524254101E-2</v>
      </c>
      <c r="AR10" s="24">
        <f t="shared" si="1"/>
        <v>1449980</v>
      </c>
      <c r="AS10" s="110">
        <f t="shared" si="2"/>
        <v>4.4883720771859585E-2</v>
      </c>
      <c r="AU10">
        <v>952599</v>
      </c>
      <c r="AV10">
        <v>352893</v>
      </c>
      <c r="AW10">
        <v>937404</v>
      </c>
      <c r="AX10">
        <v>346762</v>
      </c>
      <c r="AY10">
        <v>1089110</v>
      </c>
      <c r="AZ10">
        <v>409033</v>
      </c>
      <c r="BA10">
        <v>934459</v>
      </c>
      <c r="BB10">
        <v>341292</v>
      </c>
      <c r="BD10" s="75">
        <v>952655</v>
      </c>
      <c r="BE10" s="75">
        <v>262755</v>
      </c>
    </row>
    <row r="11" spans="1:63" x14ac:dyDescent="0.6">
      <c r="A11" s="19" t="s">
        <v>28</v>
      </c>
      <c r="B11" s="22">
        <v>1581974</v>
      </c>
      <c r="C11" s="5">
        <v>0.03</v>
      </c>
      <c r="D11" s="22">
        <v>1027961</v>
      </c>
      <c r="E11" s="5">
        <v>0.04</v>
      </c>
      <c r="F11" s="12"/>
      <c r="G11" s="24">
        <v>1407147</v>
      </c>
      <c r="H11" s="25">
        <v>0.02</v>
      </c>
      <c r="I11" s="24">
        <v>955392</v>
      </c>
      <c r="J11" s="25">
        <v>0.04</v>
      </c>
      <c r="K11" s="47"/>
      <c r="L11" s="24">
        <v>1323257</v>
      </c>
      <c r="M11" s="25">
        <v>0.02</v>
      </c>
      <c r="N11" s="24">
        <v>917840</v>
      </c>
      <c r="O11" s="25">
        <v>0.04</v>
      </c>
      <c r="P11" s="47"/>
      <c r="Q11" s="24">
        <v>1401694</v>
      </c>
      <c r="R11" s="25">
        <v>0.02</v>
      </c>
      <c r="S11" s="24">
        <v>966515</v>
      </c>
      <c r="T11" s="25">
        <v>0.04</v>
      </c>
      <c r="U11" s="14"/>
      <c r="V11" s="24">
        <v>1622349</v>
      </c>
      <c r="W11" s="25">
        <v>0.02</v>
      </c>
      <c r="X11" s="24">
        <v>1090294</v>
      </c>
      <c r="Y11" s="25">
        <v>0.04</v>
      </c>
      <c r="Z11" s="273"/>
      <c r="AA11" s="22">
        <v>1502541</v>
      </c>
      <c r="AB11" s="23">
        <v>0.02</v>
      </c>
      <c r="AC11" s="22">
        <v>1045552</v>
      </c>
      <c r="AD11" s="23">
        <v>0.04</v>
      </c>
      <c r="AE11" s="277"/>
      <c r="AF11" s="78">
        <v>1572974</v>
      </c>
      <c r="AG11" s="79">
        <v>0.02</v>
      </c>
      <c r="AH11" s="78">
        <v>1132035</v>
      </c>
      <c r="AI11" s="79">
        <v>0.04</v>
      </c>
      <c r="AJ11" s="281"/>
      <c r="AK11" s="78">
        <v>1778236</v>
      </c>
      <c r="AL11" s="79">
        <v>0.02</v>
      </c>
      <c r="AM11" s="78">
        <v>1208786</v>
      </c>
      <c r="AN11" s="79">
        <v>0.04</v>
      </c>
      <c r="AO11" s="18"/>
      <c r="AP11" s="24">
        <f t="shared" si="0"/>
        <v>2428978</v>
      </c>
      <c r="AQ11" s="110">
        <f t="shared" si="3"/>
        <v>2.6626956004141916E-2</v>
      </c>
      <c r="AR11" s="24">
        <f t="shared" si="1"/>
        <v>1186148</v>
      </c>
      <c r="AS11" s="110">
        <f t="shared" si="2"/>
        <v>3.6716875836976859E-2</v>
      </c>
      <c r="AU11">
        <v>546755</v>
      </c>
      <c r="AV11">
        <v>297726</v>
      </c>
      <c r="AW11">
        <v>695813</v>
      </c>
      <c r="AX11">
        <v>230082</v>
      </c>
      <c r="AY11">
        <v>595119</v>
      </c>
      <c r="AZ11">
        <v>331566</v>
      </c>
      <c r="BA11">
        <v>591291</v>
      </c>
      <c r="BB11">
        <v>326774</v>
      </c>
      <c r="BD11" s="75">
        <v>598561</v>
      </c>
      <c r="BE11" s="75">
        <v>349466</v>
      </c>
    </row>
    <row r="12" spans="1:63" x14ac:dyDescent="0.6">
      <c r="A12" s="19" t="s">
        <v>29</v>
      </c>
      <c r="B12" s="22">
        <v>827068</v>
      </c>
      <c r="C12" s="5">
        <v>0.02</v>
      </c>
      <c r="D12" s="22">
        <v>354953</v>
      </c>
      <c r="E12" s="5">
        <v>0.01</v>
      </c>
      <c r="F12" s="12"/>
      <c r="G12" s="24">
        <v>761955</v>
      </c>
      <c r="H12" s="25">
        <v>0.01</v>
      </c>
      <c r="I12" s="24">
        <v>315132</v>
      </c>
      <c r="J12" s="25">
        <v>0.01</v>
      </c>
      <c r="K12" s="47"/>
      <c r="L12" s="24">
        <v>899640</v>
      </c>
      <c r="M12" s="25">
        <v>0.01</v>
      </c>
      <c r="N12" s="24">
        <v>350418</v>
      </c>
      <c r="O12" s="25">
        <v>0.01</v>
      </c>
      <c r="P12" s="47"/>
      <c r="Q12" s="24">
        <v>874109</v>
      </c>
      <c r="R12" s="25">
        <v>0.01</v>
      </c>
      <c r="S12" s="24">
        <v>335648</v>
      </c>
      <c r="T12" s="25">
        <v>0.01</v>
      </c>
      <c r="U12" s="14"/>
      <c r="V12" s="24">
        <v>955345</v>
      </c>
      <c r="W12" s="25">
        <v>0.01</v>
      </c>
      <c r="X12" s="24">
        <v>366152</v>
      </c>
      <c r="Y12" s="25">
        <v>0.01</v>
      </c>
      <c r="Z12" s="273"/>
      <c r="AA12" s="22">
        <v>942450</v>
      </c>
      <c r="AB12" s="23">
        <v>0.01</v>
      </c>
      <c r="AC12" s="22">
        <v>357857</v>
      </c>
      <c r="AD12" s="23">
        <v>0.01</v>
      </c>
      <c r="AE12" s="277"/>
      <c r="AF12" s="78">
        <v>996883</v>
      </c>
      <c r="AG12" s="79">
        <v>0.01</v>
      </c>
      <c r="AH12" s="78">
        <v>382085</v>
      </c>
      <c r="AI12" s="79">
        <v>0.01</v>
      </c>
      <c r="AJ12" s="281"/>
      <c r="AK12" s="78">
        <v>1292760</v>
      </c>
      <c r="AL12" s="79">
        <v>0.02</v>
      </c>
      <c r="AM12" s="78">
        <v>455061</v>
      </c>
      <c r="AN12" s="79">
        <v>0.01</v>
      </c>
      <c r="AO12" s="18"/>
      <c r="AP12" s="24">
        <f t="shared" si="0"/>
        <v>2447685</v>
      </c>
      <c r="AQ12" s="110">
        <f t="shared" si="3"/>
        <v>2.6832025982531791E-2</v>
      </c>
      <c r="AR12" s="24">
        <f t="shared" si="1"/>
        <v>873330</v>
      </c>
      <c r="AS12" s="110">
        <f t="shared" si="2"/>
        <v>2.703368312782806E-2</v>
      </c>
      <c r="AU12">
        <v>536972</v>
      </c>
      <c r="AV12">
        <v>158938</v>
      </c>
      <c r="AW12">
        <v>579846</v>
      </c>
      <c r="AX12">
        <v>310029</v>
      </c>
      <c r="AY12">
        <v>662733</v>
      </c>
      <c r="AZ12">
        <v>202641</v>
      </c>
      <c r="BA12">
        <v>668134</v>
      </c>
      <c r="BB12">
        <v>201722</v>
      </c>
      <c r="BD12" s="75">
        <v>725009</v>
      </c>
      <c r="BE12" s="75">
        <v>725009</v>
      </c>
    </row>
    <row r="13" spans="1:63" x14ac:dyDescent="0.6">
      <c r="A13" s="19" t="s">
        <v>30</v>
      </c>
      <c r="B13" s="22">
        <v>780399</v>
      </c>
      <c r="C13" s="5">
        <v>0.01</v>
      </c>
      <c r="D13" s="22">
        <v>566077</v>
      </c>
      <c r="E13" s="5">
        <v>0.02</v>
      </c>
      <c r="F13" s="12"/>
      <c r="G13" s="24">
        <v>744808</v>
      </c>
      <c r="H13" s="25">
        <v>0.01</v>
      </c>
      <c r="I13" s="24">
        <v>612332</v>
      </c>
      <c r="J13" s="25">
        <v>0.02</v>
      </c>
      <c r="K13" s="47"/>
      <c r="L13" s="24">
        <v>677121</v>
      </c>
      <c r="M13" s="25">
        <v>0.01</v>
      </c>
      <c r="N13" s="24">
        <v>628847</v>
      </c>
      <c r="O13" s="25">
        <v>0.03</v>
      </c>
      <c r="P13" s="47"/>
      <c r="Q13" s="24">
        <v>714573</v>
      </c>
      <c r="R13" s="25">
        <v>0.01</v>
      </c>
      <c r="S13" s="24">
        <v>618500</v>
      </c>
      <c r="T13" s="25">
        <v>0.02</v>
      </c>
      <c r="U13" s="14"/>
      <c r="V13" s="24">
        <v>819446</v>
      </c>
      <c r="W13" s="25">
        <v>0.01</v>
      </c>
      <c r="X13" s="24">
        <v>703667</v>
      </c>
      <c r="Y13" s="25">
        <v>0.03</v>
      </c>
      <c r="Z13" s="273"/>
      <c r="AA13" s="22">
        <v>706008</v>
      </c>
      <c r="AB13" s="23">
        <v>0.01</v>
      </c>
      <c r="AC13" s="22">
        <v>668715</v>
      </c>
      <c r="AD13" s="23">
        <v>0.02</v>
      </c>
      <c r="AE13" s="277"/>
      <c r="AF13" s="78">
        <v>734531</v>
      </c>
      <c r="AG13" s="79">
        <v>0.01</v>
      </c>
      <c r="AH13" s="78">
        <v>733712</v>
      </c>
      <c r="AI13" s="79">
        <v>0.02</v>
      </c>
      <c r="AJ13" s="281"/>
      <c r="AK13" s="78">
        <v>959188</v>
      </c>
      <c r="AL13" s="79">
        <v>0.01</v>
      </c>
      <c r="AM13" s="78">
        <v>788609</v>
      </c>
      <c r="AN13" s="79">
        <v>0.03</v>
      </c>
      <c r="AO13" s="18"/>
      <c r="AP13" s="24">
        <f t="shared" si="0"/>
        <v>1968848</v>
      </c>
      <c r="AQ13" s="110">
        <f t="shared" si="3"/>
        <v>2.1582916384933419E-2</v>
      </c>
      <c r="AR13" s="24">
        <f t="shared" si="1"/>
        <v>978149</v>
      </c>
      <c r="AS13" s="110">
        <f t="shared" si="2"/>
        <v>3.0278325624680122E-2</v>
      </c>
      <c r="AU13">
        <v>420190</v>
      </c>
      <c r="AV13">
        <v>208536</v>
      </c>
      <c r="AW13">
        <v>487670</v>
      </c>
      <c r="AX13">
        <v>248501</v>
      </c>
      <c r="AY13">
        <v>535570</v>
      </c>
      <c r="AZ13">
        <v>259378</v>
      </c>
      <c r="BA13">
        <v>525418</v>
      </c>
      <c r="BB13">
        <v>261734</v>
      </c>
      <c r="BD13" s="75">
        <v>598561</v>
      </c>
      <c r="BE13" s="75">
        <v>349466</v>
      </c>
    </row>
    <row r="14" spans="1:63" x14ac:dyDescent="0.6">
      <c r="A14" s="19" t="s">
        <v>31</v>
      </c>
      <c r="B14" s="22">
        <v>231306</v>
      </c>
      <c r="C14" s="5">
        <v>0</v>
      </c>
      <c r="D14" s="22">
        <v>88973</v>
      </c>
      <c r="E14" s="5">
        <v>0</v>
      </c>
      <c r="F14" s="12"/>
      <c r="G14" s="24">
        <v>254476</v>
      </c>
      <c r="H14" s="25">
        <v>0</v>
      </c>
      <c r="I14" s="24">
        <v>88869</v>
      </c>
      <c r="J14" s="25">
        <v>0</v>
      </c>
      <c r="K14" s="47"/>
      <c r="L14" s="24">
        <v>304342</v>
      </c>
      <c r="M14" s="25">
        <v>0</v>
      </c>
      <c r="N14" s="24">
        <v>104133</v>
      </c>
      <c r="O14" s="25">
        <v>0</v>
      </c>
      <c r="P14" s="47"/>
      <c r="Q14" s="24">
        <v>314941</v>
      </c>
      <c r="R14" s="25">
        <v>0</v>
      </c>
      <c r="S14" s="24">
        <v>105604</v>
      </c>
      <c r="T14" s="25">
        <v>0</v>
      </c>
      <c r="U14" s="14"/>
      <c r="V14" s="24">
        <v>373959</v>
      </c>
      <c r="W14" s="25">
        <v>0.01</v>
      </c>
      <c r="X14" s="24">
        <v>129136</v>
      </c>
      <c r="Y14" s="25">
        <v>0</v>
      </c>
      <c r="Z14" s="273"/>
      <c r="AA14" s="22">
        <v>324756</v>
      </c>
      <c r="AB14" s="23">
        <v>0</v>
      </c>
      <c r="AC14" s="22">
        <v>111072</v>
      </c>
      <c r="AD14" s="23">
        <v>0</v>
      </c>
      <c r="AE14" s="277"/>
      <c r="AF14" s="78">
        <v>331667</v>
      </c>
      <c r="AG14" s="79">
        <v>0</v>
      </c>
      <c r="AH14" s="78">
        <v>120012</v>
      </c>
      <c r="AI14" s="79">
        <v>0</v>
      </c>
      <c r="AJ14" s="281"/>
      <c r="AK14" s="78">
        <v>374136</v>
      </c>
      <c r="AL14" s="79">
        <v>0</v>
      </c>
      <c r="AM14" s="78">
        <v>134505</v>
      </c>
      <c r="AN14" s="79">
        <v>0</v>
      </c>
      <c r="AO14" s="18"/>
      <c r="AP14" s="24">
        <f t="shared" si="0"/>
        <v>380164</v>
      </c>
      <c r="AQ14" s="110">
        <f t="shared" si="3"/>
        <v>4.1674358937621534E-3</v>
      </c>
      <c r="AR14" s="24">
        <f t="shared" si="1"/>
        <v>126699</v>
      </c>
      <c r="AS14" s="110">
        <f t="shared" si="2"/>
        <v>3.9219317080744819E-3</v>
      </c>
      <c r="AU14">
        <v>89475</v>
      </c>
      <c r="AV14">
        <v>30482</v>
      </c>
      <c r="AW14">
        <v>93708</v>
      </c>
      <c r="AX14">
        <v>30939</v>
      </c>
      <c r="AY14">
        <v>98950</v>
      </c>
      <c r="AZ14">
        <v>32967</v>
      </c>
      <c r="BA14">
        <v>98031</v>
      </c>
      <c r="BB14">
        <v>32311</v>
      </c>
      <c r="BD14" s="75">
        <v>36754</v>
      </c>
      <c r="BE14" s="75">
        <v>10087</v>
      </c>
    </row>
    <row r="15" spans="1:63" x14ac:dyDescent="0.6">
      <c r="A15" s="19" t="s">
        <v>32</v>
      </c>
      <c r="B15" s="22"/>
      <c r="C15" s="5"/>
      <c r="D15" s="22"/>
      <c r="E15" s="5"/>
      <c r="F15" s="12"/>
      <c r="G15" s="24"/>
      <c r="H15" s="25"/>
      <c r="I15" s="24"/>
      <c r="J15" s="25"/>
      <c r="K15" s="47"/>
      <c r="L15" s="24"/>
      <c r="M15" s="25"/>
      <c r="N15" s="24"/>
      <c r="O15" s="25"/>
      <c r="P15" s="47"/>
      <c r="Q15" s="24"/>
      <c r="R15" s="25"/>
      <c r="S15" s="24"/>
      <c r="T15" s="25"/>
      <c r="U15" s="14"/>
      <c r="V15" s="24"/>
      <c r="W15" s="25"/>
      <c r="X15" s="24"/>
      <c r="Y15" s="25"/>
      <c r="Z15" s="273"/>
      <c r="AA15" s="22"/>
      <c r="AB15" s="23"/>
      <c r="AC15" s="22"/>
      <c r="AD15" s="23"/>
      <c r="AE15" s="277"/>
      <c r="AF15" s="78"/>
      <c r="AG15" s="79"/>
      <c r="AH15" s="78"/>
      <c r="AI15" s="79"/>
      <c r="AJ15" s="281"/>
      <c r="AK15" s="78"/>
      <c r="AL15" s="79"/>
      <c r="AM15" s="78"/>
      <c r="AN15" s="79"/>
      <c r="AO15" s="18"/>
      <c r="AP15" s="24">
        <f t="shared" si="0"/>
        <v>60256</v>
      </c>
      <c r="AQ15" s="110">
        <f t="shared" si="3"/>
        <v>6.6053865493453435E-4</v>
      </c>
      <c r="AR15" s="24">
        <f t="shared" si="1"/>
        <v>30798</v>
      </c>
      <c r="AS15" s="110">
        <f t="shared" si="2"/>
        <v>9.5334337875814252E-4</v>
      </c>
      <c r="AU15">
        <v>8944</v>
      </c>
      <c r="AV15">
        <v>3850</v>
      </c>
      <c r="AW15">
        <v>18655</v>
      </c>
      <c r="AX15">
        <v>12437</v>
      </c>
      <c r="AY15">
        <v>17933</v>
      </c>
      <c r="AZ15">
        <v>7488</v>
      </c>
      <c r="BA15">
        <v>14724</v>
      </c>
      <c r="BB15">
        <v>7023</v>
      </c>
      <c r="BD15" s="75">
        <v>11708</v>
      </c>
      <c r="BE15" s="75">
        <v>7573</v>
      </c>
    </row>
    <row r="16" spans="1:63" x14ac:dyDescent="0.6">
      <c r="A16" s="19" t="s">
        <v>33</v>
      </c>
      <c r="B16" s="22">
        <v>19221</v>
      </c>
      <c r="C16" s="5">
        <v>0</v>
      </c>
      <c r="D16" s="22">
        <v>16582</v>
      </c>
      <c r="E16" s="5">
        <v>0</v>
      </c>
      <c r="F16" s="12"/>
      <c r="G16" s="24">
        <v>20958</v>
      </c>
      <c r="H16" s="25">
        <v>0</v>
      </c>
      <c r="I16" s="24">
        <v>16358</v>
      </c>
      <c r="J16" s="25">
        <v>0</v>
      </c>
      <c r="K16" s="47"/>
      <c r="L16" s="24">
        <v>18587</v>
      </c>
      <c r="M16" s="25">
        <v>0</v>
      </c>
      <c r="N16" s="24">
        <v>15040</v>
      </c>
      <c r="O16" s="25">
        <v>0</v>
      </c>
      <c r="P16" s="47"/>
      <c r="Q16" s="24">
        <v>26213</v>
      </c>
      <c r="R16" s="25">
        <v>0</v>
      </c>
      <c r="S16" s="24">
        <v>29969</v>
      </c>
      <c r="T16" s="25">
        <v>0</v>
      </c>
      <c r="U16" s="14"/>
      <c r="V16" s="24">
        <v>42264</v>
      </c>
      <c r="W16" s="25">
        <v>0</v>
      </c>
      <c r="X16" s="24">
        <v>41397</v>
      </c>
      <c r="Y16" s="25">
        <v>0</v>
      </c>
      <c r="Z16" s="273"/>
      <c r="AA16" s="22">
        <v>16608</v>
      </c>
      <c r="AB16" s="23">
        <v>0</v>
      </c>
      <c r="AC16" s="22">
        <v>16730</v>
      </c>
      <c r="AD16" s="23">
        <v>0</v>
      </c>
      <c r="AE16" s="277"/>
      <c r="AF16" s="78">
        <v>18821</v>
      </c>
      <c r="AG16" s="79">
        <v>0</v>
      </c>
      <c r="AH16" s="78">
        <v>19011</v>
      </c>
      <c r="AI16" s="79">
        <v>0</v>
      </c>
      <c r="AJ16" s="281"/>
      <c r="AK16" s="78">
        <v>25354</v>
      </c>
      <c r="AL16" s="79">
        <v>0</v>
      </c>
      <c r="AM16" s="78">
        <v>21017</v>
      </c>
      <c r="AN16" s="79">
        <v>0</v>
      </c>
      <c r="AO16" s="18"/>
      <c r="AP16" s="24">
        <f t="shared" si="0"/>
        <v>35652</v>
      </c>
      <c r="AQ16" s="110">
        <f t="shared" si="3"/>
        <v>3.9082455067920234E-4</v>
      </c>
      <c r="AR16" s="24">
        <f t="shared" si="1"/>
        <v>23187</v>
      </c>
      <c r="AS16" s="110">
        <f t="shared" si="2"/>
        <v>7.1774702653630269E-4</v>
      </c>
      <c r="AU16">
        <v>8790</v>
      </c>
      <c r="AV16">
        <v>5099</v>
      </c>
      <c r="AW16">
        <v>7083</v>
      </c>
      <c r="AX16">
        <v>4750</v>
      </c>
      <c r="AY16">
        <v>8536</v>
      </c>
      <c r="AZ16">
        <v>5590</v>
      </c>
      <c r="BA16">
        <v>11243</v>
      </c>
      <c r="BB16">
        <v>7748</v>
      </c>
      <c r="BD16">
        <v>685</v>
      </c>
      <c r="BE16">
        <v>890</v>
      </c>
    </row>
    <row r="17" spans="1:57" x14ac:dyDescent="0.6">
      <c r="A17" s="19" t="s">
        <v>34</v>
      </c>
      <c r="B17" s="22">
        <v>559</v>
      </c>
      <c r="C17" s="5">
        <v>0</v>
      </c>
      <c r="D17" s="22">
        <v>407</v>
      </c>
      <c r="E17" s="5">
        <v>0</v>
      </c>
      <c r="F17" s="12"/>
      <c r="G17" s="24">
        <v>21292</v>
      </c>
      <c r="H17" s="25">
        <v>0</v>
      </c>
      <c r="I17" s="24">
        <v>9048</v>
      </c>
      <c r="J17" s="25">
        <v>0</v>
      </c>
      <c r="K17" s="47"/>
      <c r="L17" s="24">
        <v>10564</v>
      </c>
      <c r="M17" s="25">
        <v>0</v>
      </c>
      <c r="N17" s="24">
        <v>6659</v>
      </c>
      <c r="O17" s="25">
        <v>0</v>
      </c>
      <c r="P17" s="47"/>
      <c r="Q17" s="24">
        <v>39945</v>
      </c>
      <c r="R17" s="25">
        <v>0</v>
      </c>
      <c r="S17" s="24">
        <v>14324</v>
      </c>
      <c r="T17" s="25">
        <v>0</v>
      </c>
      <c r="U17" s="14"/>
      <c r="V17" s="24">
        <v>2406</v>
      </c>
      <c r="W17" s="25">
        <v>0</v>
      </c>
      <c r="X17" s="24">
        <v>1268</v>
      </c>
      <c r="Y17" s="25">
        <v>0</v>
      </c>
      <c r="Z17" s="273"/>
      <c r="AA17" s="42">
        <v>868</v>
      </c>
      <c r="AB17" s="23">
        <v>0</v>
      </c>
      <c r="AC17" s="22">
        <v>1348</v>
      </c>
      <c r="AD17" s="23">
        <v>0</v>
      </c>
      <c r="AE17" s="277"/>
      <c r="AF17" s="62">
        <v>902</v>
      </c>
      <c r="AG17" s="79">
        <v>0</v>
      </c>
      <c r="AH17" s="62">
        <v>1366</v>
      </c>
      <c r="AI17" s="79">
        <v>0</v>
      </c>
      <c r="AJ17" s="281"/>
      <c r="AK17" s="62">
        <v>1563</v>
      </c>
      <c r="AL17" s="79">
        <v>0</v>
      </c>
      <c r="AM17" s="62">
        <v>2190</v>
      </c>
      <c r="AN17" s="79">
        <v>0</v>
      </c>
      <c r="AO17" s="18"/>
      <c r="AP17" s="24">
        <f t="shared" si="0"/>
        <v>2325</v>
      </c>
      <c r="AQ17" s="110">
        <f t="shared" si="3"/>
        <v>2.5487127800099447E-5</v>
      </c>
      <c r="AR17" s="24">
        <f t="shared" si="1"/>
        <v>2780</v>
      </c>
      <c r="AS17" s="110">
        <f t="shared" si="2"/>
        <v>8.6054113674512511E-5</v>
      </c>
      <c r="AU17">
        <v>350</v>
      </c>
      <c r="AV17">
        <v>575</v>
      </c>
      <c r="AW17">
        <v>168</v>
      </c>
      <c r="AX17">
        <v>279</v>
      </c>
      <c r="AY17">
        <v>1435</v>
      </c>
      <c r="AZ17">
        <v>1309</v>
      </c>
      <c r="BA17">
        <v>372</v>
      </c>
      <c r="BB17">
        <v>617</v>
      </c>
    </row>
    <row r="18" spans="1:57" x14ac:dyDescent="0.6">
      <c r="A18" s="19" t="s">
        <v>35</v>
      </c>
      <c r="B18" s="22">
        <v>3542956</v>
      </c>
      <c r="C18" s="5">
        <v>7.0000000000000007E-2</v>
      </c>
      <c r="D18" s="22">
        <v>3850947</v>
      </c>
      <c r="E18" s="5">
        <v>0.15</v>
      </c>
      <c r="F18" s="12"/>
      <c r="G18" s="24">
        <v>2125840</v>
      </c>
      <c r="H18" s="25">
        <v>0.03</v>
      </c>
      <c r="I18" s="24">
        <v>2033900</v>
      </c>
      <c r="J18" s="25">
        <v>0.08</v>
      </c>
      <c r="K18" s="47"/>
      <c r="L18" s="42"/>
      <c r="M18" s="42"/>
      <c r="N18" s="42"/>
      <c r="O18" s="42"/>
      <c r="P18" s="18"/>
      <c r="Q18" s="42"/>
      <c r="R18" s="42"/>
      <c r="S18" s="42"/>
      <c r="T18" s="42"/>
      <c r="U18" s="14"/>
      <c r="V18" s="42"/>
      <c r="W18" s="42"/>
      <c r="X18" s="42"/>
      <c r="Y18" s="42"/>
      <c r="Z18" s="273"/>
      <c r="AA18" s="42"/>
      <c r="AB18" s="23"/>
      <c r="AC18" s="22"/>
      <c r="AD18" s="23"/>
      <c r="AE18" s="277"/>
      <c r="AF18" s="85"/>
      <c r="AG18" s="85"/>
      <c r="AH18" s="85"/>
      <c r="AI18" s="85"/>
      <c r="AJ18" s="281"/>
      <c r="AK18" s="85"/>
      <c r="AL18" s="79"/>
      <c r="AM18" s="85"/>
      <c r="AN18" s="85"/>
      <c r="AO18" s="18"/>
      <c r="AP18" s="24">
        <f t="shared" si="0"/>
        <v>0</v>
      </c>
      <c r="AQ18" s="110">
        <f t="shared" si="3"/>
        <v>0</v>
      </c>
      <c r="AR18" s="24">
        <f t="shared" si="1"/>
        <v>0</v>
      </c>
      <c r="AS18" s="110">
        <f t="shared" si="2"/>
        <v>0</v>
      </c>
    </row>
    <row r="19" spans="1:57" ht="46.8" x14ac:dyDescent="0.6">
      <c r="A19" s="33" t="s">
        <v>36</v>
      </c>
      <c r="B19" s="22"/>
      <c r="C19" s="5"/>
      <c r="D19" s="22"/>
      <c r="E19" s="5"/>
      <c r="F19" s="12"/>
      <c r="G19" s="24">
        <v>3766</v>
      </c>
      <c r="H19" s="25">
        <v>0</v>
      </c>
      <c r="I19" s="24">
        <v>4080</v>
      </c>
      <c r="J19" s="25">
        <v>0</v>
      </c>
      <c r="K19" s="47"/>
      <c r="L19" s="24">
        <v>8363</v>
      </c>
      <c r="M19" s="25">
        <v>0</v>
      </c>
      <c r="N19" s="24">
        <v>9109</v>
      </c>
      <c r="O19" s="25">
        <v>0</v>
      </c>
      <c r="P19" s="47"/>
      <c r="Q19" s="24">
        <v>3717</v>
      </c>
      <c r="R19" s="25">
        <v>0</v>
      </c>
      <c r="S19" s="24">
        <v>4142</v>
      </c>
      <c r="T19" s="25">
        <v>0</v>
      </c>
      <c r="U19" s="14"/>
      <c r="V19" s="24">
        <v>10902</v>
      </c>
      <c r="W19" s="25">
        <v>0</v>
      </c>
      <c r="X19" s="24">
        <v>12125</v>
      </c>
      <c r="Y19" s="25">
        <v>0</v>
      </c>
      <c r="Z19" s="273"/>
      <c r="AA19" s="22">
        <v>8757</v>
      </c>
      <c r="AB19" s="23">
        <v>0</v>
      </c>
      <c r="AC19" s="22">
        <v>9730</v>
      </c>
      <c r="AD19" s="23">
        <v>0</v>
      </c>
      <c r="AE19" s="277"/>
      <c r="AF19" s="78">
        <v>34103</v>
      </c>
      <c r="AG19" s="79">
        <v>0</v>
      </c>
      <c r="AH19" s="78">
        <v>35230</v>
      </c>
      <c r="AI19" s="79">
        <v>0</v>
      </c>
      <c r="AJ19" s="281"/>
      <c r="AK19" s="78">
        <v>33994</v>
      </c>
      <c r="AL19" s="79">
        <v>0</v>
      </c>
      <c r="AM19" s="78">
        <v>34799</v>
      </c>
      <c r="AN19" s="79">
        <v>0</v>
      </c>
      <c r="AO19" s="18"/>
      <c r="AP19" s="24">
        <f t="shared" si="0"/>
        <v>7786</v>
      </c>
      <c r="AQ19" s="110">
        <f t="shared" si="3"/>
        <v>8.5351732065193245E-5</v>
      </c>
      <c r="AR19" s="24">
        <f t="shared" si="1"/>
        <v>7490</v>
      </c>
      <c r="AS19" s="110">
        <f t="shared" si="2"/>
        <v>2.318508314467981E-4</v>
      </c>
      <c r="AU19" s="215">
        <v>1588</v>
      </c>
      <c r="AV19" s="215">
        <v>1588</v>
      </c>
      <c r="AW19">
        <v>1921</v>
      </c>
      <c r="AX19">
        <v>2318</v>
      </c>
      <c r="AY19">
        <v>2361</v>
      </c>
      <c r="AZ19">
        <v>1309</v>
      </c>
      <c r="BA19">
        <v>1916</v>
      </c>
      <c r="BB19">
        <v>2275</v>
      </c>
      <c r="BD19" s="75">
        <v>685123</v>
      </c>
      <c r="BE19" s="75">
        <v>291493</v>
      </c>
    </row>
    <row r="20" spans="1:57" s="215" customFormat="1" x14ac:dyDescent="0.6">
      <c r="A20" s="225" t="s">
        <v>37</v>
      </c>
      <c r="B20" s="220"/>
      <c r="C20" s="221"/>
      <c r="D20" s="220"/>
      <c r="E20" s="221"/>
      <c r="F20" s="226"/>
      <c r="G20" s="220"/>
      <c r="H20" s="222"/>
      <c r="I20" s="220"/>
      <c r="J20" s="222"/>
      <c r="K20" s="227"/>
      <c r="L20" s="223"/>
      <c r="M20" s="223"/>
      <c r="N20" s="223"/>
      <c r="O20" s="223"/>
      <c r="P20" s="228"/>
      <c r="Q20" s="223"/>
      <c r="R20" s="223"/>
      <c r="S20" s="223"/>
      <c r="T20" s="223"/>
      <c r="U20" s="229"/>
      <c r="V20" s="223"/>
      <c r="W20" s="223"/>
      <c r="X20" s="223"/>
      <c r="Y20" s="223"/>
      <c r="Z20" s="230"/>
      <c r="AA20" s="223"/>
      <c r="AB20" s="222"/>
      <c r="AC20" s="220"/>
      <c r="AD20" s="222"/>
      <c r="AE20" s="231"/>
      <c r="AF20" s="223"/>
      <c r="AG20" s="223"/>
      <c r="AH20" s="223"/>
      <c r="AI20" s="223"/>
      <c r="AJ20" s="232"/>
      <c r="AK20" s="223">
        <v>403</v>
      </c>
      <c r="AL20" s="222">
        <v>0</v>
      </c>
      <c r="AM20" s="223">
        <v>91</v>
      </c>
      <c r="AN20" s="222">
        <v>0</v>
      </c>
      <c r="AO20" s="228"/>
      <c r="AP20" s="220">
        <f>SUM(AU20,AW20,AY20,BA20)</f>
        <v>54949</v>
      </c>
      <c r="AQ20" s="224">
        <f t="shared" si="3"/>
        <v>6.0236223031727508E-4</v>
      </c>
      <c r="AR20" s="220">
        <f t="shared" si="1"/>
        <v>17764</v>
      </c>
      <c r="AS20" s="224">
        <f t="shared" si="2"/>
        <v>5.4987959543670512E-4</v>
      </c>
      <c r="AW20" s="215">
        <v>6938</v>
      </c>
      <c r="AX20" s="215">
        <v>2030</v>
      </c>
      <c r="AY20" s="233">
        <v>23093</v>
      </c>
      <c r="AZ20" s="233">
        <v>7808</v>
      </c>
      <c r="BA20" s="233">
        <v>24918</v>
      </c>
      <c r="BB20" s="233">
        <v>7926</v>
      </c>
      <c r="BD20" s="234">
        <v>31335</v>
      </c>
      <c r="BE20" s="234">
        <v>10539</v>
      </c>
    </row>
    <row r="21" spans="1:57" x14ac:dyDescent="0.6">
      <c r="A21" s="268" t="s">
        <v>38</v>
      </c>
      <c r="B21" s="148">
        <v>54155221</v>
      </c>
      <c r="C21" s="143">
        <v>1</v>
      </c>
      <c r="D21" s="148">
        <v>26398610</v>
      </c>
      <c r="E21" s="143">
        <v>1</v>
      </c>
      <c r="F21" s="12"/>
      <c r="G21" s="119">
        <v>61318316</v>
      </c>
      <c r="H21" s="120">
        <v>1</v>
      </c>
      <c r="I21" s="119">
        <v>25623316</v>
      </c>
      <c r="J21" s="120">
        <v>1</v>
      </c>
      <c r="K21" s="47"/>
      <c r="L21" s="119">
        <v>62817774</v>
      </c>
      <c r="M21" s="120">
        <v>1</v>
      </c>
      <c r="N21" s="119">
        <v>24829120</v>
      </c>
      <c r="O21" s="120">
        <v>1</v>
      </c>
      <c r="P21" s="47"/>
      <c r="Q21" s="119">
        <v>64883028</v>
      </c>
      <c r="R21" s="120">
        <v>1</v>
      </c>
      <c r="S21" s="119">
        <v>25546625</v>
      </c>
      <c r="T21" s="120">
        <v>1</v>
      </c>
      <c r="U21" s="14"/>
      <c r="V21" s="119">
        <v>67066142</v>
      </c>
      <c r="W21" s="120">
        <v>1</v>
      </c>
      <c r="X21" s="119">
        <v>26480898</v>
      </c>
      <c r="Y21" s="120">
        <v>1</v>
      </c>
      <c r="Z21" s="273"/>
      <c r="AA21" s="148">
        <v>69670235</v>
      </c>
      <c r="AB21" s="144">
        <v>1</v>
      </c>
      <c r="AC21" s="148">
        <v>27669756</v>
      </c>
      <c r="AD21" s="144">
        <v>1</v>
      </c>
      <c r="AE21" s="277"/>
      <c r="AF21" s="147">
        <v>74003899</v>
      </c>
      <c r="AG21" s="152">
        <v>1</v>
      </c>
      <c r="AH21" s="151">
        <v>29905011</v>
      </c>
      <c r="AI21" s="145">
        <v>1</v>
      </c>
      <c r="AJ21" s="281"/>
      <c r="AK21" s="151">
        <v>77820365</v>
      </c>
      <c r="AL21" s="145">
        <v>1</v>
      </c>
      <c r="AM21" s="147">
        <v>30474397</v>
      </c>
      <c r="AN21" s="152">
        <v>1</v>
      </c>
      <c r="AO21" s="18"/>
      <c r="AP21" s="119">
        <f>SUM(AU21,AW21,AY21,BA21)</f>
        <v>91222519</v>
      </c>
      <c r="AQ21" s="154">
        <f t="shared" si="3"/>
        <v>1</v>
      </c>
      <c r="AR21" s="119">
        <f t="shared" si="1"/>
        <v>32305254</v>
      </c>
      <c r="AS21" s="154">
        <f t="shared" si="2"/>
        <v>1</v>
      </c>
      <c r="AU21">
        <v>22120015</v>
      </c>
      <c r="AV21">
        <v>7864857</v>
      </c>
      <c r="AW21">
        <v>22449227</v>
      </c>
      <c r="AX21">
        <v>7928160</v>
      </c>
      <c r="AY21">
        <v>24004303</v>
      </c>
      <c r="AZ21">
        <v>8517621</v>
      </c>
      <c r="BA21">
        <v>22648974</v>
      </c>
      <c r="BB21">
        <v>7994616</v>
      </c>
      <c r="BD21" s="75">
        <v>32452197</v>
      </c>
      <c r="BE21" s="75">
        <v>10476283</v>
      </c>
    </row>
    <row r="22" spans="1:57" x14ac:dyDescent="0.6">
      <c r="A22" s="36" t="s">
        <v>39</v>
      </c>
      <c r="B22" s="169">
        <f>SUM(B4:B18)</f>
        <v>54155221</v>
      </c>
      <c r="C22" s="170">
        <f>SUM(C4:C18)</f>
        <v>1.0100000000000002</v>
      </c>
      <c r="D22" s="169">
        <f>SUM(D4:D18)</f>
        <v>26398610</v>
      </c>
      <c r="E22" s="6">
        <f>SUM(E4:E18)</f>
        <v>0.9900000000000001</v>
      </c>
      <c r="F22" s="12"/>
      <c r="G22" s="29">
        <f>SUM(G4:G20)</f>
        <v>61318315</v>
      </c>
      <c r="H22" s="6">
        <f>SUM(H4:H20)</f>
        <v>0.9700000000000002</v>
      </c>
      <c r="I22" s="7">
        <f>SUM(I4:I20)</f>
        <v>25623314</v>
      </c>
      <c r="J22" s="6">
        <f>SUM(J4:J20)</f>
        <v>0.98000000000000009</v>
      </c>
      <c r="K22" s="12"/>
      <c r="L22" s="169">
        <f>SUM(L4:L20)</f>
        <v>62817774</v>
      </c>
      <c r="M22" s="170">
        <f>SUM(M4:M20)</f>
        <v>0.99</v>
      </c>
      <c r="N22" s="169">
        <f>SUM(N4:N20)</f>
        <v>24829121</v>
      </c>
      <c r="O22" s="170">
        <f>SUM(O4:O20)</f>
        <v>1</v>
      </c>
      <c r="P22" s="12"/>
      <c r="Q22" s="169">
        <f>SUM(Q4:Q20)</f>
        <v>64883027</v>
      </c>
      <c r="R22" s="170">
        <f>SUM(R4:R20)</f>
        <v>0.99000000000000021</v>
      </c>
      <c r="S22" s="169">
        <f>SUM(S4:S20)</f>
        <v>25546625</v>
      </c>
      <c r="T22" s="170">
        <f>SUM(T4:T20)</f>
        <v>0.9900000000000001</v>
      </c>
      <c r="U22" s="14"/>
      <c r="V22" s="169">
        <f>SUM(V4:V20)</f>
        <v>67066144</v>
      </c>
      <c r="W22" s="170">
        <f>SUM(W4:W20)</f>
        <v>1</v>
      </c>
      <c r="X22" s="169">
        <f>SUM(X4:X20)</f>
        <v>26480899</v>
      </c>
      <c r="Y22" s="170">
        <f>SUM(Y4:Y20)</f>
        <v>0.9800000000000002</v>
      </c>
      <c r="Z22" s="273"/>
      <c r="AA22" s="169">
        <f>SUM(AA4:AA20)</f>
        <v>69670234</v>
      </c>
      <c r="AB22" s="287">
        <f>SUM(AB4:AB20)</f>
        <v>0.9900000000000001</v>
      </c>
      <c r="AC22" s="169">
        <f>SUM(AC4:AC20)</f>
        <v>27669755</v>
      </c>
      <c r="AD22" s="181">
        <f>SUM(AD4:AD20)</f>
        <v>1</v>
      </c>
      <c r="AE22" s="278"/>
      <c r="AF22" s="182">
        <f>SUM(AF4:AF20)</f>
        <v>74003900</v>
      </c>
      <c r="AG22" s="181">
        <f>SUM(AG4:AG20)</f>
        <v>1</v>
      </c>
      <c r="AH22" s="183">
        <f>SUM(AH4:AH20)</f>
        <v>29905011</v>
      </c>
      <c r="AI22" s="287">
        <f>SUM(AI4:AI20)</f>
        <v>0.9900000000000001</v>
      </c>
      <c r="AJ22" s="281"/>
      <c r="AK22" s="183">
        <f>SUM(AK4:AK20)</f>
        <v>77820365</v>
      </c>
      <c r="AL22" s="184">
        <f>SUM(AL4:AL20)</f>
        <v>0.9900000000000001</v>
      </c>
      <c r="AM22" s="182">
        <f>SUM(AM4:AM20)</f>
        <v>30474398</v>
      </c>
      <c r="AN22" s="181">
        <f>SUM(AN4:AN20)</f>
        <v>1</v>
      </c>
      <c r="AO22" s="18"/>
      <c r="AP22" s="116">
        <f t="shared" si="0"/>
        <v>91222522</v>
      </c>
      <c r="AQ22" s="117">
        <f>AP22/$AP$21</f>
        <v>1.0000000328866165</v>
      </c>
      <c r="AR22" s="116">
        <f t="shared" si="1"/>
        <v>32304081</v>
      </c>
      <c r="AS22" s="117">
        <f t="shared" si="2"/>
        <v>0.9999636901167841</v>
      </c>
      <c r="AU22" s="115">
        <f>SUM(AU4:AU20)</f>
        <v>22120015</v>
      </c>
      <c r="AV22" s="115">
        <f>SUM(AV4:AV20)</f>
        <v>7864859</v>
      </c>
      <c r="AW22" s="114">
        <f t="shared" ref="AW22:BB22" si="4">SUM(AW4:AW20)</f>
        <v>22449228</v>
      </c>
      <c r="AX22" s="114">
        <f t="shared" si="4"/>
        <v>7928160</v>
      </c>
      <c r="AY22" s="115">
        <f t="shared" si="4"/>
        <v>24004304</v>
      </c>
      <c r="AZ22" s="115">
        <f t="shared" si="4"/>
        <v>8516445</v>
      </c>
      <c r="BA22" s="115">
        <f t="shared" si="4"/>
        <v>22648975</v>
      </c>
      <c r="BB22" s="115">
        <f t="shared" si="4"/>
        <v>7994617</v>
      </c>
      <c r="BD22" s="121">
        <f>SUM(BD4:BD20)</f>
        <v>28194786</v>
      </c>
      <c r="BE22" s="121">
        <f>SUM(BE4:BE20)</f>
        <v>9361670</v>
      </c>
    </row>
    <row r="23" spans="1:57" x14ac:dyDescent="0.6">
      <c r="A23" s="190"/>
      <c r="B23" s="155"/>
      <c r="C23" s="143"/>
      <c r="D23" s="155"/>
      <c r="E23" s="143"/>
      <c r="F23" s="12"/>
      <c r="G23" s="119"/>
      <c r="H23" s="143"/>
      <c r="I23" s="155"/>
      <c r="J23" s="143"/>
      <c r="K23" s="12"/>
      <c r="L23" s="155"/>
      <c r="M23" s="143"/>
      <c r="N23" s="155"/>
      <c r="O23" s="143"/>
      <c r="P23" s="12"/>
      <c r="Q23" s="155"/>
      <c r="R23" s="143"/>
      <c r="S23" s="155"/>
      <c r="T23" s="143"/>
      <c r="U23" s="14"/>
      <c r="V23" s="155"/>
      <c r="W23" s="143"/>
      <c r="X23" s="155"/>
      <c r="Y23" s="143"/>
      <c r="Z23" s="273"/>
      <c r="AA23" s="288"/>
      <c r="AB23" s="289"/>
      <c r="AC23" s="288"/>
      <c r="AD23" s="290"/>
      <c r="AE23" s="278"/>
      <c r="AF23" s="291"/>
      <c r="AG23" s="165"/>
      <c r="AH23" s="292"/>
      <c r="AI23" s="293"/>
      <c r="AJ23" s="281"/>
      <c r="AK23" s="292"/>
      <c r="AL23" s="294"/>
      <c r="AM23" s="291"/>
      <c r="AN23" s="165"/>
      <c r="AO23" s="18"/>
      <c r="AP23" s="4"/>
      <c r="AQ23" s="111"/>
      <c r="AR23" s="4"/>
      <c r="AS23" s="111"/>
    </row>
    <row r="24" spans="1:57" x14ac:dyDescent="0.6">
      <c r="A24" s="190" t="s">
        <v>40</v>
      </c>
      <c r="B24" s="155"/>
      <c r="C24" s="143"/>
      <c r="D24" s="155"/>
      <c r="E24" s="143"/>
      <c r="F24" s="12"/>
      <c r="G24" s="119"/>
      <c r="H24" s="143"/>
      <c r="I24" s="155"/>
      <c r="J24" s="143"/>
      <c r="K24" s="12"/>
      <c r="L24" s="155"/>
      <c r="M24" s="143"/>
      <c r="N24" s="155"/>
      <c r="O24" s="143"/>
      <c r="P24" s="12"/>
      <c r="Q24" s="155"/>
      <c r="R24" s="143"/>
      <c r="S24" s="155"/>
      <c r="T24" s="143"/>
      <c r="U24" s="14"/>
      <c r="V24" s="155"/>
      <c r="W24" s="143"/>
      <c r="X24" s="155"/>
      <c r="Y24" s="143"/>
      <c r="Z24" s="273"/>
      <c r="AA24" s="288"/>
      <c r="AB24" s="289"/>
      <c r="AC24" s="288"/>
      <c r="AD24" s="290"/>
      <c r="AE24" s="278"/>
      <c r="AF24" s="291"/>
      <c r="AG24" s="165"/>
      <c r="AH24" s="292"/>
      <c r="AI24" s="293"/>
      <c r="AJ24" s="281"/>
      <c r="AK24" s="292"/>
      <c r="AL24" s="294"/>
      <c r="AM24" s="291"/>
      <c r="AN24" s="165"/>
      <c r="AO24" s="18"/>
      <c r="AP24" s="4"/>
      <c r="AQ24" s="111"/>
      <c r="AR24" s="4"/>
      <c r="AS24" s="111"/>
    </row>
    <row r="25" spans="1:57" x14ac:dyDescent="0.6">
      <c r="A25" s="190"/>
      <c r="B25" s="155"/>
      <c r="C25" s="143"/>
      <c r="D25" s="155"/>
      <c r="E25" s="143"/>
      <c r="F25" s="12"/>
      <c r="G25" s="119"/>
      <c r="H25" s="143"/>
      <c r="I25" s="155"/>
      <c r="J25" s="143"/>
      <c r="K25" s="12"/>
      <c r="L25" s="155"/>
      <c r="M25" s="143"/>
      <c r="N25" s="155"/>
      <c r="O25" s="143"/>
      <c r="P25" s="12"/>
      <c r="Q25" s="155"/>
      <c r="R25" s="143"/>
      <c r="S25" s="155"/>
      <c r="T25" s="143"/>
      <c r="U25" s="14"/>
      <c r="V25" s="155"/>
      <c r="W25" s="143"/>
      <c r="X25" s="155"/>
      <c r="Y25" s="143"/>
      <c r="Z25" s="273"/>
      <c r="AA25" s="288"/>
      <c r="AB25" s="289"/>
      <c r="AC25" s="288"/>
      <c r="AD25" s="290"/>
      <c r="AE25" s="278"/>
      <c r="AF25" s="291"/>
      <c r="AG25" s="165"/>
      <c r="AH25" s="292"/>
      <c r="AI25" s="293"/>
      <c r="AJ25" s="281"/>
      <c r="AK25" s="292"/>
      <c r="AL25" s="294"/>
      <c r="AM25" s="291"/>
      <c r="AN25" s="165"/>
      <c r="AO25" s="18"/>
      <c r="AP25" s="4"/>
      <c r="AQ25" s="111"/>
      <c r="AR25" s="4"/>
      <c r="AS25" s="111"/>
    </row>
    <row r="26" spans="1:57" x14ac:dyDescent="0.6">
      <c r="A26" s="190" t="s">
        <v>41</v>
      </c>
      <c r="B26" s="155"/>
      <c r="C26" s="143"/>
      <c r="D26" s="155"/>
      <c r="E26" s="143"/>
      <c r="F26" s="12"/>
      <c r="G26" s="119"/>
      <c r="H26" s="143"/>
      <c r="I26" s="155"/>
      <c r="J26" s="143"/>
      <c r="K26" s="12"/>
      <c r="L26" s="155"/>
      <c r="M26" s="143"/>
      <c r="N26" s="155"/>
      <c r="O26" s="143"/>
      <c r="P26" s="12"/>
      <c r="Q26" s="155"/>
      <c r="R26" s="143"/>
      <c r="S26" s="155"/>
      <c r="T26" s="143"/>
      <c r="U26" s="14"/>
      <c r="V26" s="155"/>
      <c r="W26" s="143"/>
      <c r="X26" s="155"/>
      <c r="Y26" s="143"/>
      <c r="Z26" s="273"/>
      <c r="AA26" s="288"/>
      <c r="AB26" s="289"/>
      <c r="AC26" s="288"/>
      <c r="AD26" s="290"/>
      <c r="AE26" s="278"/>
      <c r="AF26" s="291"/>
      <c r="AG26" s="165"/>
      <c r="AH26" s="292"/>
      <c r="AI26" s="293"/>
      <c r="AJ26" s="281"/>
      <c r="AK26" s="292"/>
      <c r="AL26" s="294"/>
      <c r="AM26" s="291"/>
      <c r="AN26" s="165"/>
      <c r="AO26" s="18"/>
      <c r="AP26" s="4"/>
      <c r="AQ26" s="111"/>
      <c r="AR26" s="4"/>
      <c r="AS26" s="111"/>
      <c r="AU26" s="76">
        <v>0.09</v>
      </c>
      <c r="AW26" s="98">
        <v>8.1000000000000003E-2</v>
      </c>
      <c r="AY26" s="76">
        <v>0.12</v>
      </c>
      <c r="BA26" s="76">
        <v>0.13</v>
      </c>
      <c r="BD26" s="76">
        <v>0.2</v>
      </c>
    </row>
    <row r="27" spans="1:57" x14ac:dyDescent="0.6">
      <c r="A27" s="190" t="s">
        <v>42</v>
      </c>
      <c r="B27" s="155"/>
      <c r="C27" s="143"/>
      <c r="D27" s="155"/>
      <c r="E27" s="143"/>
      <c r="F27" s="12"/>
      <c r="G27" s="119"/>
      <c r="H27" s="143"/>
      <c r="I27" s="155"/>
      <c r="J27" s="143"/>
      <c r="K27" s="12"/>
      <c r="L27" s="155"/>
      <c r="M27" s="143"/>
      <c r="N27" s="155"/>
      <c r="O27" s="143"/>
      <c r="P27" s="12"/>
      <c r="Q27" s="155"/>
      <c r="R27" s="143"/>
      <c r="S27" s="155"/>
      <c r="T27" s="143"/>
      <c r="U27" s="14"/>
      <c r="V27" s="155"/>
      <c r="W27" s="143"/>
      <c r="X27" s="155"/>
      <c r="Y27" s="143"/>
      <c r="Z27" s="273"/>
      <c r="AA27" s="288"/>
      <c r="AB27" s="289"/>
      <c r="AC27" s="288"/>
      <c r="AD27" s="290"/>
      <c r="AE27" s="278"/>
      <c r="AF27" s="291"/>
      <c r="AG27" s="165"/>
      <c r="AH27" s="292"/>
      <c r="AI27" s="293"/>
      <c r="AJ27" s="281"/>
      <c r="AK27" s="292"/>
      <c r="AL27" s="294"/>
      <c r="AM27" s="291"/>
      <c r="AN27" s="165"/>
      <c r="AO27" s="18"/>
      <c r="AP27" s="4"/>
      <c r="AQ27" s="111"/>
      <c r="AR27" s="4"/>
      <c r="AS27" s="111"/>
      <c r="AU27" s="76">
        <v>0.74</v>
      </c>
      <c r="AW27" s="98">
        <v>0.749</v>
      </c>
      <c r="AY27" s="76">
        <v>0.73</v>
      </c>
      <c r="BA27" s="76">
        <v>0.7</v>
      </c>
      <c r="BD27" s="76">
        <v>0.67</v>
      </c>
    </row>
    <row r="28" spans="1:57" x14ac:dyDescent="0.6">
      <c r="A28" s="190" t="s">
        <v>43</v>
      </c>
      <c r="B28" s="155"/>
      <c r="C28" s="143"/>
      <c r="D28" s="155"/>
      <c r="E28" s="143"/>
      <c r="F28" s="12"/>
      <c r="G28" s="119"/>
      <c r="H28" s="143"/>
      <c r="I28" s="155"/>
      <c r="J28" s="143"/>
      <c r="K28" s="12"/>
      <c r="L28" s="155"/>
      <c r="M28" s="143"/>
      <c r="N28" s="155"/>
      <c r="O28" s="143"/>
      <c r="P28" s="12"/>
      <c r="Q28" s="155"/>
      <c r="R28" s="143"/>
      <c r="S28" s="155"/>
      <c r="T28" s="143"/>
      <c r="U28" s="14"/>
      <c r="V28" s="155"/>
      <c r="W28" s="143"/>
      <c r="X28" s="155"/>
      <c r="Y28" s="143"/>
      <c r="Z28" s="273"/>
      <c r="AA28" s="288"/>
      <c r="AB28" s="289"/>
      <c r="AC28" s="288"/>
      <c r="AD28" s="290"/>
      <c r="AE28" s="278"/>
      <c r="AF28" s="291"/>
      <c r="AG28" s="165"/>
      <c r="AH28" s="292"/>
      <c r="AI28" s="293"/>
      <c r="AJ28" s="281"/>
      <c r="AK28" s="292"/>
      <c r="AL28" s="294"/>
      <c r="AM28" s="291"/>
      <c r="AN28" s="165"/>
      <c r="AO28" s="18"/>
      <c r="AP28" s="4"/>
      <c r="AQ28" s="111"/>
      <c r="AR28" s="4"/>
      <c r="AS28" s="111"/>
      <c r="AU28" s="76">
        <v>0.17</v>
      </c>
      <c r="AW28" s="98">
        <v>0.16500000000000001</v>
      </c>
      <c r="AY28" s="76">
        <v>0.14000000000000001</v>
      </c>
      <c r="BA28" s="76">
        <v>0.15</v>
      </c>
      <c r="BD28" s="76">
        <v>0.12</v>
      </c>
    </row>
    <row r="29" spans="1:57" x14ac:dyDescent="0.6">
      <c r="A29" s="190" t="s">
        <v>44</v>
      </c>
      <c r="B29" s="155"/>
      <c r="C29" s="143"/>
      <c r="D29" s="155"/>
      <c r="E29" s="143"/>
      <c r="F29" s="12"/>
      <c r="G29" s="119"/>
      <c r="H29" s="143"/>
      <c r="I29" s="155"/>
      <c r="J29" s="143"/>
      <c r="K29" s="12"/>
      <c r="L29" s="155"/>
      <c r="M29" s="143"/>
      <c r="N29" s="155"/>
      <c r="O29" s="143"/>
      <c r="P29" s="12"/>
      <c r="Q29" s="155"/>
      <c r="R29" s="143"/>
      <c r="S29" s="155"/>
      <c r="T29" s="143"/>
      <c r="U29" s="14"/>
      <c r="V29" s="155"/>
      <c r="W29" s="143"/>
      <c r="X29" s="155"/>
      <c r="Y29" s="143"/>
      <c r="Z29" s="273"/>
      <c r="AA29" s="288"/>
      <c r="AB29" s="289"/>
      <c r="AC29" s="288"/>
      <c r="AD29" s="290"/>
      <c r="AE29" s="278"/>
      <c r="AF29" s="291"/>
      <c r="AG29" s="165"/>
      <c r="AH29" s="292"/>
      <c r="AI29" s="293"/>
      <c r="AJ29" s="281"/>
      <c r="AK29" s="292"/>
      <c r="AL29" s="294"/>
      <c r="AM29" s="291"/>
      <c r="AN29" s="165"/>
      <c r="AO29" s="18"/>
      <c r="AP29" s="4"/>
      <c r="AQ29" s="111"/>
      <c r="AR29" s="4"/>
      <c r="AS29" s="111"/>
      <c r="AU29" s="76">
        <v>0</v>
      </c>
      <c r="AW29" s="76">
        <v>0</v>
      </c>
      <c r="AY29" s="76">
        <v>0</v>
      </c>
      <c r="BA29" s="76">
        <v>0</v>
      </c>
      <c r="BD29" s="76">
        <v>0</v>
      </c>
    </row>
    <row r="30" spans="1:57" x14ac:dyDescent="0.6">
      <c r="A30" s="190"/>
      <c r="B30" s="155"/>
      <c r="C30" s="143"/>
      <c r="D30" s="155"/>
      <c r="E30" s="143"/>
      <c r="F30" s="12"/>
      <c r="G30" s="119"/>
      <c r="H30" s="143"/>
      <c r="I30" s="155"/>
      <c r="J30" s="143"/>
      <c r="K30" s="12"/>
      <c r="L30" s="155"/>
      <c r="M30" s="143"/>
      <c r="N30" s="155"/>
      <c r="O30" s="143"/>
      <c r="P30" s="12"/>
      <c r="Q30" s="155"/>
      <c r="R30" s="143"/>
      <c r="S30" s="155"/>
      <c r="T30" s="143"/>
      <c r="U30" s="14"/>
      <c r="V30" s="155"/>
      <c r="W30" s="143"/>
      <c r="X30" s="155"/>
      <c r="Y30" s="143"/>
      <c r="Z30" s="273"/>
      <c r="AA30" s="288"/>
      <c r="AB30" s="289"/>
      <c r="AC30" s="288"/>
      <c r="AD30" s="290"/>
      <c r="AE30" s="278"/>
      <c r="AF30" s="291"/>
      <c r="AG30" s="165"/>
      <c r="AH30" s="292"/>
      <c r="AI30" s="293"/>
      <c r="AJ30" s="281"/>
      <c r="AK30" s="292"/>
      <c r="AL30" s="294"/>
      <c r="AM30" s="291"/>
      <c r="AN30" s="165"/>
      <c r="AO30" s="18"/>
      <c r="AP30" s="4"/>
      <c r="AQ30" s="111"/>
      <c r="AR30" s="4"/>
      <c r="AS30" s="111"/>
    </row>
    <row r="31" spans="1:57" x14ac:dyDescent="0.6">
      <c r="A31" s="37" t="s">
        <v>45</v>
      </c>
      <c r="B31" s="13"/>
      <c r="C31" s="13"/>
      <c r="D31" s="13"/>
      <c r="E31" s="13"/>
      <c r="F31" s="14"/>
      <c r="G31" s="13"/>
      <c r="H31" s="13"/>
      <c r="I31" s="13"/>
      <c r="J31" s="13"/>
      <c r="K31" s="14"/>
      <c r="L31" s="13"/>
      <c r="M31" s="13"/>
      <c r="N31" s="13"/>
      <c r="O31" s="13"/>
      <c r="P31" s="14"/>
      <c r="Q31" s="13"/>
      <c r="R31" s="13"/>
      <c r="S31" s="13"/>
      <c r="T31" s="13"/>
      <c r="U31" s="14"/>
      <c r="V31" s="13"/>
      <c r="W31" s="13"/>
      <c r="X31" s="13"/>
      <c r="Y31" s="13"/>
      <c r="Z31" s="14"/>
      <c r="AA31" s="55"/>
      <c r="AB31" s="55"/>
      <c r="AC31" s="55"/>
      <c r="AD31" s="55"/>
      <c r="AE31" s="274"/>
      <c r="AF31" s="73"/>
      <c r="AG31" s="73"/>
      <c r="AH31" s="73"/>
      <c r="AI31" s="73"/>
      <c r="AJ31" s="281"/>
      <c r="AK31" s="13"/>
      <c r="AL31" s="13"/>
      <c r="AM31" s="13"/>
      <c r="AN31" s="13"/>
      <c r="AO31" s="18"/>
      <c r="AP31" s="13"/>
      <c r="AQ31" s="13"/>
      <c r="AR31" s="13"/>
      <c r="AS31" s="13"/>
    </row>
    <row r="32" spans="1:57" s="2" customFormat="1" x14ac:dyDescent="0.6">
      <c r="A32" s="37"/>
      <c r="B32" s="336" t="s">
        <v>46</v>
      </c>
      <c r="C32" s="336"/>
      <c r="D32" s="336"/>
      <c r="E32" s="336"/>
      <c r="F32" s="269"/>
      <c r="G32" s="336" t="s">
        <v>47</v>
      </c>
      <c r="H32" s="336"/>
      <c r="I32" s="336"/>
      <c r="J32" s="336"/>
      <c r="K32" s="269"/>
      <c r="L32" s="336" t="s">
        <v>48</v>
      </c>
      <c r="M32" s="336"/>
      <c r="N32" s="336"/>
      <c r="O32" s="336"/>
      <c r="P32" s="269"/>
      <c r="Q32" s="336" t="s">
        <v>49</v>
      </c>
      <c r="R32" s="336"/>
      <c r="S32" s="336"/>
      <c r="T32" s="336"/>
      <c r="U32" s="269"/>
      <c r="V32" s="336" t="s">
        <v>50</v>
      </c>
      <c r="W32" s="336"/>
      <c r="X32" s="336"/>
      <c r="Y32" s="336"/>
      <c r="Z32" s="269"/>
      <c r="AA32" s="336" t="s">
        <v>51</v>
      </c>
      <c r="AB32" s="336"/>
      <c r="AC32" s="336"/>
      <c r="AD32" s="336"/>
      <c r="AE32" s="266"/>
      <c r="AF32" s="337" t="s">
        <v>9</v>
      </c>
      <c r="AG32" s="337"/>
      <c r="AH32" s="337"/>
      <c r="AI32" s="337"/>
      <c r="AJ32" s="267"/>
      <c r="AK32" s="337" t="s">
        <v>10</v>
      </c>
      <c r="AL32" s="337"/>
      <c r="AM32" s="337"/>
      <c r="AN32" s="337"/>
      <c r="AO32" s="285"/>
      <c r="AP32" s="335" t="s">
        <v>1</v>
      </c>
      <c r="AQ32" s="335"/>
      <c r="AR32" s="335"/>
      <c r="AS32" s="335"/>
    </row>
    <row r="33" spans="1:57" x14ac:dyDescent="0.6">
      <c r="A33" s="37" t="s">
        <v>52</v>
      </c>
      <c r="B33" s="13" t="s">
        <v>16</v>
      </c>
      <c r="C33" s="13" t="s">
        <v>17</v>
      </c>
      <c r="D33" s="13" t="s">
        <v>18</v>
      </c>
      <c r="E33" s="13" t="s">
        <v>19</v>
      </c>
      <c r="F33" s="14"/>
      <c r="G33" s="13" t="s">
        <v>16</v>
      </c>
      <c r="H33" s="13" t="s">
        <v>17</v>
      </c>
      <c r="I33" s="13" t="s">
        <v>18</v>
      </c>
      <c r="J33" s="13" t="s">
        <v>19</v>
      </c>
      <c r="K33" s="14"/>
      <c r="L33" s="13" t="s">
        <v>16</v>
      </c>
      <c r="M33" s="13" t="s">
        <v>17</v>
      </c>
      <c r="N33" s="13" t="s">
        <v>18</v>
      </c>
      <c r="O33" s="13" t="s">
        <v>19</v>
      </c>
      <c r="P33" s="14"/>
      <c r="Q33" s="13" t="s">
        <v>16</v>
      </c>
      <c r="R33" s="13" t="s">
        <v>17</v>
      </c>
      <c r="S33" s="13" t="s">
        <v>18</v>
      </c>
      <c r="T33" s="13" t="s">
        <v>19</v>
      </c>
      <c r="U33" s="14"/>
      <c r="V33" s="13" t="s">
        <v>16</v>
      </c>
      <c r="W33" s="13" t="s">
        <v>17</v>
      </c>
      <c r="X33" s="13" t="s">
        <v>18</v>
      </c>
      <c r="Y33" s="13" t="s">
        <v>19</v>
      </c>
      <c r="Z33" s="14"/>
      <c r="AA33" s="54" t="s">
        <v>16</v>
      </c>
      <c r="AB33" s="54" t="s">
        <v>17</v>
      </c>
      <c r="AC33" s="54" t="s">
        <v>18</v>
      </c>
      <c r="AD33" s="54" t="s">
        <v>19</v>
      </c>
      <c r="AE33" s="274"/>
      <c r="AF33" s="73" t="s">
        <v>16</v>
      </c>
      <c r="AG33" s="73" t="s">
        <v>17</v>
      </c>
      <c r="AH33" s="73" t="s">
        <v>18</v>
      </c>
      <c r="AI33" s="73" t="s">
        <v>19</v>
      </c>
      <c r="AJ33" s="281"/>
      <c r="AK33" s="73" t="s">
        <v>16</v>
      </c>
      <c r="AL33" s="73" t="s">
        <v>17</v>
      </c>
      <c r="AM33" s="73" t="s">
        <v>18</v>
      </c>
      <c r="AN33" s="73" t="s">
        <v>19</v>
      </c>
      <c r="AO33" s="18"/>
      <c r="AP33" s="73" t="s">
        <v>16</v>
      </c>
      <c r="AQ33" s="73" t="s">
        <v>17</v>
      </c>
      <c r="AR33" s="73" t="s">
        <v>18</v>
      </c>
      <c r="AS33" s="73" t="s">
        <v>19</v>
      </c>
      <c r="AU33" s="216" t="s">
        <v>20</v>
      </c>
      <c r="AV33" s="216" t="s">
        <v>18</v>
      </c>
      <c r="AW33" s="216" t="s">
        <v>20</v>
      </c>
      <c r="AX33" s="216" t="s">
        <v>18</v>
      </c>
      <c r="AY33" s="216" t="s">
        <v>20</v>
      </c>
      <c r="AZ33" s="216" t="s">
        <v>18</v>
      </c>
      <c r="BA33" s="216" t="s">
        <v>20</v>
      </c>
      <c r="BB33" s="216" t="s">
        <v>18</v>
      </c>
      <c r="BD33" s="216" t="s">
        <v>20</v>
      </c>
      <c r="BE33" s="216" t="s">
        <v>18</v>
      </c>
    </row>
    <row r="34" spans="1:57" x14ac:dyDescent="0.6">
      <c r="A34" s="3" t="s">
        <v>53</v>
      </c>
      <c r="B34" s="142">
        <v>30747379</v>
      </c>
      <c r="C34" s="143">
        <v>0.56999999999999995</v>
      </c>
      <c r="D34" s="142">
        <v>11362641</v>
      </c>
      <c r="E34" s="144">
        <v>0.43</v>
      </c>
      <c r="F34" s="48"/>
      <c r="G34" s="119">
        <v>34018630</v>
      </c>
      <c r="H34" s="120">
        <v>0.55000000000000004</v>
      </c>
      <c r="I34" s="119">
        <v>10923157</v>
      </c>
      <c r="J34" s="120">
        <v>0.43</v>
      </c>
      <c r="K34" s="47"/>
      <c r="L34" s="119">
        <v>35541050</v>
      </c>
      <c r="M34" s="145">
        <v>0.56999999999999995</v>
      </c>
      <c r="N34" s="119">
        <v>11033924</v>
      </c>
      <c r="O34" s="120">
        <v>0.44</v>
      </c>
      <c r="P34" s="47"/>
      <c r="Q34" s="119">
        <v>36766023</v>
      </c>
      <c r="R34" s="120">
        <v>0.56999999999999995</v>
      </c>
      <c r="S34" s="119">
        <v>11373568</v>
      </c>
      <c r="T34" s="120">
        <v>0.45</v>
      </c>
      <c r="U34" s="14"/>
      <c r="V34" s="119">
        <v>38000262</v>
      </c>
      <c r="W34" s="120">
        <v>0.56999999999999995</v>
      </c>
      <c r="X34" s="119">
        <v>11777831</v>
      </c>
      <c r="Y34" s="120">
        <v>0.44</v>
      </c>
      <c r="Z34" s="273"/>
      <c r="AA34" s="147">
        <v>38124424</v>
      </c>
      <c r="AB34" s="144">
        <v>0.54700000000000004</v>
      </c>
      <c r="AC34" s="148">
        <v>11874614</v>
      </c>
      <c r="AD34" s="144">
        <v>0.43</v>
      </c>
      <c r="AE34" s="277"/>
      <c r="AF34" s="149">
        <v>38391419</v>
      </c>
      <c r="AG34" s="150">
        <v>0.51900000000000002</v>
      </c>
      <c r="AH34" s="149">
        <v>11924376</v>
      </c>
      <c r="AI34" s="150">
        <v>0.4</v>
      </c>
      <c r="AJ34" s="281"/>
      <c r="AK34" s="151">
        <v>39651316</v>
      </c>
      <c r="AL34" s="152">
        <v>0.51</v>
      </c>
      <c r="AM34" s="151">
        <v>12042402</v>
      </c>
      <c r="AN34" s="152">
        <v>0.4</v>
      </c>
      <c r="AO34" s="18"/>
      <c r="AP34" s="119">
        <f>SUM(AU34,AW34,AY34,BA34)</f>
        <v>44489108</v>
      </c>
      <c r="AQ34" s="154">
        <f>AP34/$AP$55</f>
        <v>0.48769874464878565</v>
      </c>
      <c r="AR34" s="119">
        <f>SUM(AV34,AX34,AZ34,BB34)</f>
        <v>12463969</v>
      </c>
      <c r="AS34" s="154">
        <f>AR34/$AR$55</f>
        <v>0.38581863495021584</v>
      </c>
      <c r="AT34" s="286"/>
      <c r="AU34">
        <v>10477806</v>
      </c>
      <c r="AV34">
        <v>2942795</v>
      </c>
      <c r="AW34">
        <v>11109332</v>
      </c>
      <c r="AX34">
        <v>3109871</v>
      </c>
      <c r="AY34" s="75">
        <v>11905244</v>
      </c>
      <c r="AZ34" s="75">
        <v>3325065</v>
      </c>
      <c r="BA34" s="75">
        <v>10996726</v>
      </c>
      <c r="BB34" s="75">
        <v>3086238</v>
      </c>
      <c r="BD34" s="75">
        <v>13948962</v>
      </c>
      <c r="BE34" s="75">
        <v>3538045</v>
      </c>
    </row>
    <row r="35" spans="1:57" x14ac:dyDescent="0.6">
      <c r="A35" s="166" t="s">
        <v>39</v>
      </c>
      <c r="B35" s="167">
        <f>SUM(B36:B38)</f>
        <v>30747378</v>
      </c>
      <c r="C35" s="168">
        <f>SUM(C36:C38)</f>
        <v>0.56999999999999995</v>
      </c>
      <c r="D35" s="169">
        <f>SUM(D36:D38)</f>
        <v>11362641</v>
      </c>
      <c r="E35" s="170">
        <f>SUM(E36:E38)</f>
        <v>0.43</v>
      </c>
      <c r="F35" s="48"/>
      <c r="G35" s="167">
        <f>SUM(G36:G38)</f>
        <v>34018631</v>
      </c>
      <c r="H35" s="168">
        <f>SUM(H36:H38)</f>
        <v>0.56000000000000005</v>
      </c>
      <c r="I35" s="167">
        <f>SUM(I36:I38)</f>
        <v>10923157</v>
      </c>
      <c r="J35" s="168">
        <f>SUM(J36:J38)</f>
        <v>0.42</v>
      </c>
      <c r="K35" s="48"/>
      <c r="L35" s="167">
        <f>SUM(L36:L38)</f>
        <v>35541050</v>
      </c>
      <c r="M35" s="171">
        <f>SUM(M36:M38)</f>
        <v>0.56000000000000005</v>
      </c>
      <c r="N35" s="167">
        <f>SUM(N36:N38)</f>
        <v>11033924</v>
      </c>
      <c r="O35" s="168">
        <f>SUM(O36:O38)</f>
        <v>0.44</v>
      </c>
      <c r="P35" s="48"/>
      <c r="Q35" s="167">
        <f>SUM(Q36:Q38)</f>
        <v>36766023</v>
      </c>
      <c r="R35" s="168">
        <f>SUM(R36:R38)</f>
        <v>0.57000000000000006</v>
      </c>
      <c r="S35" s="167">
        <f>SUM(S36:S38)</f>
        <v>11373568</v>
      </c>
      <c r="T35" s="168">
        <f>SUM(T36:T38)</f>
        <v>0.44</v>
      </c>
      <c r="U35" s="18"/>
      <c r="V35" s="167">
        <f>SUM(V36:V38)</f>
        <v>38000262</v>
      </c>
      <c r="W35" s="168">
        <f>SUM(W36:W38)</f>
        <v>0.57000000000000006</v>
      </c>
      <c r="X35" s="167">
        <f>SUM(X36:X38)</f>
        <v>11777831</v>
      </c>
      <c r="Y35" s="168">
        <f>SUM(Y36:Y38)</f>
        <v>0.44</v>
      </c>
      <c r="Z35" s="274"/>
      <c r="AA35" s="172">
        <f>SUM(AA36:AA38)</f>
        <v>38124425</v>
      </c>
      <c r="AB35" s="168">
        <f>SUM(AB36:AB38)</f>
        <v>0.54800000000000004</v>
      </c>
      <c r="AC35" s="167">
        <f>SUM(AC36:AC38)</f>
        <v>11874614</v>
      </c>
      <c r="AD35" s="168">
        <f>SUM(AD36:AD38)</f>
        <v>0.43</v>
      </c>
      <c r="AE35" s="277"/>
      <c r="AF35" s="173">
        <f>SUM(AF36:AF38)</f>
        <v>38391419</v>
      </c>
      <c r="AG35" s="174">
        <f>SUM(AG36:AG38)</f>
        <v>0.51899999999999991</v>
      </c>
      <c r="AH35" s="173">
        <f>SUM(AH36:AH38)</f>
        <v>11924376</v>
      </c>
      <c r="AI35" s="174">
        <f>SUM(AI36:AI38)</f>
        <v>0.4</v>
      </c>
      <c r="AJ35" s="214"/>
      <c r="AK35" s="173">
        <f>SUM(AK36:AK38)</f>
        <v>39651316</v>
      </c>
      <c r="AL35" s="174">
        <f>SUM(AL36:AL38)</f>
        <v>0.50900000000000001</v>
      </c>
      <c r="AM35" s="173">
        <f>SUM(AM36:AM38)</f>
        <v>12042402</v>
      </c>
      <c r="AN35" s="174">
        <f>SUM(AN36:AN38)</f>
        <v>0.4</v>
      </c>
      <c r="AO35" s="18"/>
      <c r="AP35" s="175">
        <f t="shared" ref="AP35:AP55" si="5">SUM(AU35,AW35,AY35,BA35)</f>
        <v>44489109</v>
      </c>
      <c r="AQ35" s="176">
        <f t="shared" ref="AQ35:AQ56" si="6">AP35/$AP$55</f>
        <v>0.48769875561099119</v>
      </c>
      <c r="AR35" s="175">
        <f t="shared" ref="AR35:AR56" si="7">SUM(AV35,AX35,AZ35,BB35)</f>
        <v>12463970</v>
      </c>
      <c r="AS35" s="176">
        <f t="shared" ref="AS35:AS56" si="8">AR35/$AR$55</f>
        <v>0.38581866590493297</v>
      </c>
      <c r="AU35" s="177">
        <f t="shared" ref="AU35:BB35" si="9">SUM(AU36:AU38)</f>
        <v>10477807</v>
      </c>
      <c r="AV35" s="177">
        <f t="shared" si="9"/>
        <v>2942795</v>
      </c>
      <c r="AW35" s="177">
        <f t="shared" si="9"/>
        <v>11109332</v>
      </c>
      <c r="AX35" s="177">
        <f t="shared" si="9"/>
        <v>3109871</v>
      </c>
      <c r="AY35" s="177">
        <f t="shared" si="9"/>
        <v>11905244</v>
      </c>
      <c r="AZ35" s="178">
        <f t="shared" si="9"/>
        <v>3325065</v>
      </c>
      <c r="BA35" s="178">
        <f t="shared" si="9"/>
        <v>10996726</v>
      </c>
      <c r="BB35" s="178">
        <f t="shared" si="9"/>
        <v>3086239</v>
      </c>
      <c r="BC35" s="123"/>
      <c r="BD35" s="178">
        <f>SUM(BD36:BD38)</f>
        <v>13948962</v>
      </c>
      <c r="BE35" s="178">
        <f>SUM(BE36:BE38)</f>
        <v>3538044</v>
      </c>
    </row>
    <row r="36" spans="1:57" x14ac:dyDescent="0.6">
      <c r="A36" s="3" t="s">
        <v>54</v>
      </c>
      <c r="B36" s="155">
        <v>20522801</v>
      </c>
      <c r="C36" s="143">
        <v>0.38</v>
      </c>
      <c r="D36" s="155">
        <v>6024554</v>
      </c>
      <c r="E36" s="143">
        <v>0.23</v>
      </c>
      <c r="F36" s="12"/>
      <c r="G36" s="119">
        <v>22395668</v>
      </c>
      <c r="H36" s="120">
        <v>0.37</v>
      </c>
      <c r="I36" s="119">
        <v>5962152</v>
      </c>
      <c r="J36" s="120">
        <v>0.23</v>
      </c>
      <c r="K36" s="47"/>
      <c r="L36" s="119">
        <v>23509490</v>
      </c>
      <c r="M36" s="120">
        <v>0.37</v>
      </c>
      <c r="N36" s="119">
        <v>6182931</v>
      </c>
      <c r="O36" s="120">
        <v>0.25</v>
      </c>
      <c r="P36" s="47"/>
      <c r="Q36" s="119">
        <v>24427539</v>
      </c>
      <c r="R36" s="120">
        <v>0.38</v>
      </c>
      <c r="S36" s="119">
        <v>6403133</v>
      </c>
      <c r="T36" s="120">
        <v>0.25</v>
      </c>
      <c r="U36" s="14"/>
      <c r="V36" s="119">
        <v>25590772</v>
      </c>
      <c r="W36" s="120">
        <v>0.38</v>
      </c>
      <c r="X36" s="119">
        <v>6719960</v>
      </c>
      <c r="Y36" s="120">
        <v>0.25</v>
      </c>
      <c r="Z36" s="273"/>
      <c r="AA36" s="148">
        <v>25545040</v>
      </c>
      <c r="AB36" s="144">
        <v>0.36699999999999999</v>
      </c>
      <c r="AC36" s="148">
        <v>6760998</v>
      </c>
      <c r="AD36" s="144">
        <v>0.24</v>
      </c>
      <c r="AE36" s="277"/>
      <c r="AF36" s="149">
        <v>25728463</v>
      </c>
      <c r="AG36" s="156">
        <v>0.34799999999999998</v>
      </c>
      <c r="AH36" s="149">
        <v>6768791</v>
      </c>
      <c r="AI36" s="150">
        <v>0.23</v>
      </c>
      <c r="AJ36" s="281"/>
      <c r="AK36" s="157">
        <v>26483232</v>
      </c>
      <c r="AL36" s="152">
        <v>0.34</v>
      </c>
      <c r="AM36" s="151">
        <v>6871473</v>
      </c>
      <c r="AN36" s="152">
        <v>0.23</v>
      </c>
      <c r="AO36" s="18"/>
      <c r="AP36" s="119">
        <f t="shared" si="5"/>
        <v>29573821</v>
      </c>
      <c r="AQ36" s="154">
        <f t="shared" si="6"/>
        <v>0.32419430338247951</v>
      </c>
      <c r="AR36" s="119">
        <f t="shared" si="7"/>
        <v>7119260</v>
      </c>
      <c r="AS36" s="154">
        <f t="shared" si="8"/>
        <v>0.22037467961093882</v>
      </c>
      <c r="AT36" s="286"/>
      <c r="AU36">
        <v>6988749</v>
      </c>
      <c r="AV36">
        <v>1688839</v>
      </c>
      <c r="AW36">
        <v>7432343</v>
      </c>
      <c r="AX36">
        <v>1778220</v>
      </c>
      <c r="AY36" s="75">
        <v>7922404</v>
      </c>
      <c r="AZ36" s="75">
        <v>1904898</v>
      </c>
      <c r="BA36" s="75">
        <v>7230325</v>
      </c>
      <c r="BB36" s="75">
        <v>1747303</v>
      </c>
      <c r="BD36" s="75">
        <v>8928652</v>
      </c>
      <c r="BE36" s="75">
        <v>1945643</v>
      </c>
    </row>
    <row r="37" spans="1:57" x14ac:dyDescent="0.6">
      <c r="A37" s="3" t="s">
        <v>55</v>
      </c>
      <c r="B37" s="155">
        <v>6159873</v>
      </c>
      <c r="C37" s="143">
        <v>0.11</v>
      </c>
      <c r="D37" s="148">
        <v>3395414</v>
      </c>
      <c r="E37" s="143">
        <v>0.13</v>
      </c>
      <c r="F37" s="12"/>
      <c r="G37" s="119">
        <v>7303075</v>
      </c>
      <c r="H37" s="120">
        <v>0.12</v>
      </c>
      <c r="I37" s="119">
        <v>3167638</v>
      </c>
      <c r="J37" s="120">
        <v>0.12</v>
      </c>
      <c r="K37" s="47"/>
      <c r="L37" s="119">
        <v>7551456</v>
      </c>
      <c r="M37" s="120">
        <v>0.12</v>
      </c>
      <c r="N37" s="119">
        <v>3069182</v>
      </c>
      <c r="O37" s="120">
        <v>0.12</v>
      </c>
      <c r="P37" s="47"/>
      <c r="Q37" s="119">
        <v>7678481</v>
      </c>
      <c r="R37" s="120">
        <v>0.12</v>
      </c>
      <c r="S37" s="119">
        <v>3114474</v>
      </c>
      <c r="T37" s="120">
        <v>0.12</v>
      </c>
      <c r="U37" s="14"/>
      <c r="V37" s="119">
        <v>7776955</v>
      </c>
      <c r="W37" s="120">
        <v>0.12</v>
      </c>
      <c r="X37" s="119">
        <v>3188555</v>
      </c>
      <c r="Y37" s="120">
        <v>0.12</v>
      </c>
      <c r="Z37" s="273"/>
      <c r="AA37" s="148">
        <v>7931977</v>
      </c>
      <c r="AB37" s="144">
        <v>0.114</v>
      </c>
      <c r="AC37" s="148">
        <v>3258826</v>
      </c>
      <c r="AD37" s="144">
        <v>0.12</v>
      </c>
      <c r="AE37" s="277"/>
      <c r="AF37" s="149">
        <v>7865103</v>
      </c>
      <c r="AG37" s="156">
        <v>0.106</v>
      </c>
      <c r="AH37" s="149">
        <v>3239110</v>
      </c>
      <c r="AI37" s="150">
        <v>0.11</v>
      </c>
      <c r="AJ37" s="281"/>
      <c r="AK37" s="151">
        <v>8200293</v>
      </c>
      <c r="AL37" s="152">
        <v>0.105</v>
      </c>
      <c r="AM37" s="151">
        <v>3253199</v>
      </c>
      <c r="AN37" s="152">
        <v>0.11</v>
      </c>
      <c r="AO37" s="18"/>
      <c r="AP37" s="119">
        <f t="shared" si="5"/>
        <v>9294610</v>
      </c>
      <c r="AQ37" s="154">
        <f t="shared" si="6"/>
        <v>0.10188942491272358</v>
      </c>
      <c r="AR37" s="119">
        <f t="shared" si="7"/>
        <v>3341631</v>
      </c>
      <c r="AS37" s="154">
        <f t="shared" si="8"/>
        <v>0.10343924242168162</v>
      </c>
      <c r="AT37" s="286"/>
      <c r="AU37">
        <v>2192074</v>
      </c>
      <c r="AV37">
        <v>789647</v>
      </c>
      <c r="AW37">
        <v>2312939</v>
      </c>
      <c r="AX37">
        <v>839582</v>
      </c>
      <c r="AY37" s="75">
        <v>2422942</v>
      </c>
      <c r="AZ37" s="75">
        <v>866468</v>
      </c>
      <c r="BA37" s="75">
        <v>2366655</v>
      </c>
      <c r="BB37" s="75">
        <v>845934</v>
      </c>
      <c r="BD37" s="75">
        <v>3160357</v>
      </c>
      <c r="BE37" s="75">
        <v>1007893</v>
      </c>
    </row>
    <row r="38" spans="1:57" x14ac:dyDescent="0.6">
      <c r="A38" s="3" t="s">
        <v>56</v>
      </c>
      <c r="B38" s="148">
        <v>4064704</v>
      </c>
      <c r="C38" s="143">
        <v>0.08</v>
      </c>
      <c r="D38" s="155">
        <v>1942673</v>
      </c>
      <c r="E38" s="143">
        <v>7.0000000000000007E-2</v>
      </c>
      <c r="F38" s="12"/>
      <c r="G38" s="119">
        <v>4319888</v>
      </c>
      <c r="H38" s="120">
        <v>7.0000000000000007E-2</v>
      </c>
      <c r="I38" s="119">
        <v>1793367</v>
      </c>
      <c r="J38" s="120">
        <v>7.0000000000000007E-2</v>
      </c>
      <c r="K38" s="47"/>
      <c r="L38" s="119">
        <v>4480104</v>
      </c>
      <c r="M38" s="120">
        <v>7.0000000000000007E-2</v>
      </c>
      <c r="N38" s="119">
        <v>1781811</v>
      </c>
      <c r="O38" s="120">
        <v>7.0000000000000007E-2</v>
      </c>
      <c r="P38" s="47"/>
      <c r="Q38" s="119">
        <v>4660003</v>
      </c>
      <c r="R38" s="120">
        <v>7.0000000000000007E-2</v>
      </c>
      <c r="S38" s="119">
        <v>1855961</v>
      </c>
      <c r="T38" s="120">
        <v>7.0000000000000007E-2</v>
      </c>
      <c r="U38" s="14"/>
      <c r="V38" s="119">
        <v>4632535</v>
      </c>
      <c r="W38" s="120">
        <v>7.0000000000000007E-2</v>
      </c>
      <c r="X38" s="119">
        <v>1869316</v>
      </c>
      <c r="Y38" s="120">
        <v>7.0000000000000007E-2</v>
      </c>
      <c r="Z38" s="273"/>
      <c r="AA38" s="148">
        <v>4647408</v>
      </c>
      <c r="AB38" s="144">
        <v>6.7000000000000004E-2</v>
      </c>
      <c r="AC38" s="148">
        <v>1854790</v>
      </c>
      <c r="AD38" s="144">
        <v>7.0000000000000007E-2</v>
      </c>
      <c r="AE38" s="277"/>
      <c r="AF38" s="149">
        <v>4797853</v>
      </c>
      <c r="AG38" s="156">
        <v>6.5000000000000002E-2</v>
      </c>
      <c r="AH38" s="149">
        <v>1916475</v>
      </c>
      <c r="AI38" s="150">
        <v>0.06</v>
      </c>
      <c r="AJ38" s="281"/>
      <c r="AK38" s="151">
        <v>4967791</v>
      </c>
      <c r="AL38" s="152">
        <v>6.4000000000000001E-2</v>
      </c>
      <c r="AM38" s="151">
        <v>1917730</v>
      </c>
      <c r="AN38" s="152">
        <v>0.06</v>
      </c>
      <c r="AO38" s="18"/>
      <c r="AP38" s="119">
        <f t="shared" si="5"/>
        <v>5620678</v>
      </c>
      <c r="AQ38" s="154">
        <f t="shared" si="6"/>
        <v>6.1615027315788114E-2</v>
      </c>
      <c r="AR38" s="119">
        <f t="shared" si="7"/>
        <v>2003079</v>
      </c>
      <c r="AS38" s="154">
        <f t="shared" si="8"/>
        <v>6.2004743872312536E-2</v>
      </c>
      <c r="AT38" s="286"/>
      <c r="AU38">
        <v>1296984</v>
      </c>
      <c r="AV38">
        <v>464309</v>
      </c>
      <c r="AW38">
        <v>1364050</v>
      </c>
      <c r="AX38">
        <v>492069</v>
      </c>
      <c r="AY38" s="75">
        <v>1559898</v>
      </c>
      <c r="AZ38" s="75">
        <v>553699</v>
      </c>
      <c r="BA38" s="75">
        <v>1399746</v>
      </c>
      <c r="BB38" s="75">
        <v>493002</v>
      </c>
      <c r="BD38" s="75">
        <v>1859953</v>
      </c>
      <c r="BE38" s="75">
        <v>584508</v>
      </c>
    </row>
    <row r="39" spans="1:57" x14ac:dyDescent="0.6">
      <c r="A39" s="3" t="s">
        <v>57</v>
      </c>
      <c r="B39" s="148">
        <v>14079631</v>
      </c>
      <c r="C39" s="143">
        <v>0.26</v>
      </c>
      <c r="D39" s="148">
        <v>5162036</v>
      </c>
      <c r="E39" s="143">
        <v>0.2</v>
      </c>
      <c r="F39" s="12"/>
      <c r="G39" s="148">
        <v>15520716</v>
      </c>
      <c r="H39" s="120">
        <v>0.25</v>
      </c>
      <c r="I39" s="119">
        <v>4983674</v>
      </c>
      <c r="J39" s="120">
        <v>0.19</v>
      </c>
      <c r="K39" s="47"/>
      <c r="L39" s="119">
        <v>14942191</v>
      </c>
      <c r="M39" s="120">
        <v>0.24</v>
      </c>
      <c r="N39" s="119">
        <v>4586405</v>
      </c>
      <c r="O39" s="120">
        <v>0.18</v>
      </c>
      <c r="P39" s="47"/>
      <c r="Q39" s="119">
        <v>15601391</v>
      </c>
      <c r="R39" s="120">
        <v>0.24</v>
      </c>
      <c r="S39" s="119">
        <v>4828098</v>
      </c>
      <c r="T39" s="120">
        <v>0.19</v>
      </c>
      <c r="U39" s="14"/>
      <c r="V39" s="119">
        <v>16380642</v>
      </c>
      <c r="W39" s="120">
        <v>0.24</v>
      </c>
      <c r="X39" s="119">
        <v>5049271</v>
      </c>
      <c r="Y39" s="120">
        <v>0.19</v>
      </c>
      <c r="Z39" s="273"/>
      <c r="AA39" s="148">
        <v>16536639</v>
      </c>
      <c r="AB39" s="144">
        <v>0.23699999999999999</v>
      </c>
      <c r="AC39" s="148">
        <v>5071597</v>
      </c>
      <c r="AD39" s="144">
        <v>0.18</v>
      </c>
      <c r="AE39" s="277"/>
      <c r="AF39" s="158">
        <v>16799051</v>
      </c>
      <c r="AG39" s="150">
        <v>0.22700000000000001</v>
      </c>
      <c r="AH39" s="149">
        <v>5151362</v>
      </c>
      <c r="AI39" s="150">
        <v>0.17</v>
      </c>
      <c r="AJ39" s="281"/>
      <c r="AK39" s="151">
        <v>17332012</v>
      </c>
      <c r="AL39" s="152">
        <v>0.223</v>
      </c>
      <c r="AM39" s="147">
        <v>5254302</v>
      </c>
      <c r="AN39" s="152">
        <v>0.17</v>
      </c>
      <c r="AO39" s="18"/>
      <c r="AP39" s="119">
        <f t="shared" si="5"/>
        <v>19423151</v>
      </c>
      <c r="AQ39" s="154">
        <f t="shared" si="6"/>
        <v>0.21292057282478682</v>
      </c>
      <c r="AR39" s="119">
        <f t="shared" si="7"/>
        <v>5651162</v>
      </c>
      <c r="AS39" s="154">
        <f t="shared" si="8"/>
        <v>0.17493012127377175</v>
      </c>
      <c r="AT39" s="286"/>
      <c r="AU39">
        <v>4939150</v>
      </c>
      <c r="AV39">
        <v>1449240</v>
      </c>
      <c r="AW39">
        <v>4708635</v>
      </c>
      <c r="AX39">
        <v>1388584</v>
      </c>
      <c r="AY39" s="75">
        <v>4647641</v>
      </c>
      <c r="AZ39" s="75">
        <v>1323001</v>
      </c>
      <c r="BA39" s="75">
        <v>5127725</v>
      </c>
      <c r="BB39" s="75">
        <v>1490337</v>
      </c>
      <c r="BD39" s="75">
        <v>6388090</v>
      </c>
      <c r="BE39" s="75">
        <v>1710389</v>
      </c>
    </row>
    <row r="40" spans="1:57" x14ac:dyDescent="0.6">
      <c r="A40" s="166" t="s">
        <v>39</v>
      </c>
      <c r="B40" s="169">
        <f>SUM(B41:B42)</f>
        <v>14079631</v>
      </c>
      <c r="C40" s="170">
        <f>SUM(C41:C42)</f>
        <v>0.26</v>
      </c>
      <c r="D40" s="169">
        <f>SUM(D41:D42)</f>
        <v>5162036</v>
      </c>
      <c r="E40" s="170">
        <f>SUM(E41:E42)</f>
        <v>0.19</v>
      </c>
      <c r="F40" s="12"/>
      <c r="G40" s="169">
        <f>SUM(G41:G42)</f>
        <v>15520716</v>
      </c>
      <c r="H40" s="168">
        <f>SUM(H41:H42)</f>
        <v>0.25</v>
      </c>
      <c r="I40" s="167">
        <f>SUM(I41:I42)</f>
        <v>4983675</v>
      </c>
      <c r="J40" s="168">
        <f>SUM(J41:J42)</f>
        <v>0.19</v>
      </c>
      <c r="K40" s="48"/>
      <c r="L40" s="167">
        <f>SUM(L41:L42)</f>
        <v>14942191</v>
      </c>
      <c r="M40" s="168">
        <f>SUM(M41:M42)</f>
        <v>0.24</v>
      </c>
      <c r="N40" s="167">
        <f>SUM(N41:N42)</f>
        <v>4586405</v>
      </c>
      <c r="O40" s="168">
        <f>SUM(O41:O42)</f>
        <v>0.18</v>
      </c>
      <c r="P40" s="48"/>
      <c r="Q40" s="167">
        <f>SUM(Q41:Q42)</f>
        <v>15601391</v>
      </c>
      <c r="R40" s="168">
        <f>SUM(R41:R42)</f>
        <v>0.24</v>
      </c>
      <c r="S40" s="167">
        <f>SUM(S41:S42)</f>
        <v>4828098</v>
      </c>
      <c r="T40" s="168">
        <f>SUM(T41:T42)</f>
        <v>0.19</v>
      </c>
      <c r="U40" s="14"/>
      <c r="V40" s="167">
        <f>SUM(V41:V42)</f>
        <v>16380642</v>
      </c>
      <c r="W40" s="168">
        <f>SUM(W41:W42)</f>
        <v>0.24</v>
      </c>
      <c r="X40" s="167">
        <f>SUM(X41:X42)</f>
        <v>5049271</v>
      </c>
      <c r="Y40" s="168">
        <f>SUM(Y41:Y42)</f>
        <v>0.19</v>
      </c>
      <c r="Z40" s="273"/>
      <c r="AA40" s="167">
        <f>SUM(AA41:AA42)</f>
        <v>16536639</v>
      </c>
      <c r="AB40" s="168">
        <f>SUM(AB41:AB42)</f>
        <v>0.23700000000000002</v>
      </c>
      <c r="AC40" s="167">
        <f>SUM(AC41:AC42)</f>
        <v>5071597</v>
      </c>
      <c r="AD40" s="168">
        <f>SUM(AD41:AD42)</f>
        <v>0.18</v>
      </c>
      <c r="AE40" s="277"/>
      <c r="AF40" s="172">
        <f>SUM(AF41:AF42)</f>
        <v>16799052</v>
      </c>
      <c r="AG40" s="174">
        <f>SUM(AG41:AG42)</f>
        <v>0.22700000000000001</v>
      </c>
      <c r="AH40" s="173">
        <f>SUM(AH41:AH42)</f>
        <v>5151362</v>
      </c>
      <c r="AI40" s="174">
        <f>SUM(AI41:AI42)</f>
        <v>0.17</v>
      </c>
      <c r="AJ40" s="281"/>
      <c r="AK40" s="173">
        <f>SUM(AK41:AK42)</f>
        <v>17332012</v>
      </c>
      <c r="AL40" s="174">
        <f>SUM(AL41:AL42)</f>
        <v>0.222</v>
      </c>
      <c r="AM40" s="172">
        <f>SUM(AM41:AM42)</f>
        <v>5254303</v>
      </c>
      <c r="AN40" s="174">
        <f>SUM(AN41:AN42)</f>
        <v>0.17</v>
      </c>
      <c r="AO40" s="18"/>
      <c r="AP40" s="175">
        <f t="shared" si="5"/>
        <v>19423151</v>
      </c>
      <c r="AQ40" s="176">
        <f t="shared" si="6"/>
        <v>0.21292057282478682</v>
      </c>
      <c r="AR40" s="175">
        <f t="shared" si="7"/>
        <v>5651162</v>
      </c>
      <c r="AS40" s="176">
        <f t="shared" si="8"/>
        <v>0.17493012127377175</v>
      </c>
      <c r="AU40" s="179">
        <f t="shared" ref="AU40:BB40" si="10">SUM(AU41:AU42)</f>
        <v>4939150</v>
      </c>
      <c r="AV40" s="179">
        <f t="shared" si="10"/>
        <v>1449240</v>
      </c>
      <c r="AW40" s="179">
        <f t="shared" si="10"/>
        <v>4708635</v>
      </c>
      <c r="AX40" s="179">
        <f t="shared" si="10"/>
        <v>1388584</v>
      </c>
      <c r="AY40" s="179">
        <f t="shared" si="10"/>
        <v>4647641</v>
      </c>
      <c r="AZ40" s="179">
        <f t="shared" si="10"/>
        <v>1323001</v>
      </c>
      <c r="BA40" s="179">
        <f t="shared" si="10"/>
        <v>5127725</v>
      </c>
      <c r="BB40" s="179">
        <f t="shared" si="10"/>
        <v>1490337</v>
      </c>
      <c r="BC40" s="124"/>
      <c r="BD40" s="179">
        <f>SUM(BD41:BD42)</f>
        <v>6388090</v>
      </c>
      <c r="BE40" s="179">
        <f>SUM(BE41:BE42)</f>
        <v>1710390</v>
      </c>
    </row>
    <row r="41" spans="1:57" x14ac:dyDescent="0.6">
      <c r="A41" s="3" t="s">
        <v>58</v>
      </c>
      <c r="B41" s="155">
        <v>14010096</v>
      </c>
      <c r="C41" s="143">
        <v>0.26</v>
      </c>
      <c r="D41" s="155">
        <v>5130299</v>
      </c>
      <c r="E41" s="143">
        <v>0.19</v>
      </c>
      <c r="F41" s="12"/>
      <c r="G41" s="119">
        <v>15429721</v>
      </c>
      <c r="H41" s="120">
        <v>0.25</v>
      </c>
      <c r="I41" s="119">
        <v>4942735</v>
      </c>
      <c r="J41" s="120">
        <v>0.19</v>
      </c>
      <c r="K41" s="47"/>
      <c r="L41" s="119">
        <v>14879232</v>
      </c>
      <c r="M41" s="120">
        <v>0.24</v>
      </c>
      <c r="N41" s="119">
        <v>4557911</v>
      </c>
      <c r="O41" s="120">
        <v>0.18</v>
      </c>
      <c r="P41" s="47"/>
      <c r="Q41" s="119">
        <v>15475278</v>
      </c>
      <c r="R41" s="120">
        <v>0.24</v>
      </c>
      <c r="S41" s="119">
        <v>4771990</v>
      </c>
      <c r="T41" s="120">
        <v>0.19</v>
      </c>
      <c r="U41" s="14"/>
      <c r="V41" s="119">
        <v>16208375</v>
      </c>
      <c r="W41" s="120">
        <v>0.24</v>
      </c>
      <c r="X41" s="119">
        <v>4972709</v>
      </c>
      <c r="Y41" s="120">
        <v>0.19</v>
      </c>
      <c r="Z41" s="273"/>
      <c r="AA41" s="148">
        <v>16325435</v>
      </c>
      <c r="AB41" s="144">
        <v>0.23400000000000001</v>
      </c>
      <c r="AC41" s="148">
        <v>4976742</v>
      </c>
      <c r="AD41" s="144">
        <v>0.18</v>
      </c>
      <c r="AE41" s="277"/>
      <c r="AF41" s="149">
        <v>16497016</v>
      </c>
      <c r="AG41" s="156">
        <v>0.223</v>
      </c>
      <c r="AH41" s="149">
        <v>5015635</v>
      </c>
      <c r="AI41" s="150">
        <v>0.17</v>
      </c>
      <c r="AJ41" s="281"/>
      <c r="AK41" s="151">
        <v>16986603</v>
      </c>
      <c r="AL41" s="152">
        <v>0.218</v>
      </c>
      <c r="AM41" s="151">
        <v>5111479</v>
      </c>
      <c r="AN41" s="152">
        <v>0.17</v>
      </c>
      <c r="AO41" s="18"/>
      <c r="AP41" s="119">
        <f t="shared" si="5"/>
        <v>18948541</v>
      </c>
      <c r="AQ41" s="154">
        <f t="shared" si="6"/>
        <v>0.20771780046985985</v>
      </c>
      <c r="AR41" s="119">
        <f t="shared" si="7"/>
        <v>5458782</v>
      </c>
      <c r="AS41" s="154">
        <f t="shared" si="8"/>
        <v>0.1689750527886269</v>
      </c>
      <c r="AT41" s="286"/>
      <c r="AU41">
        <v>4792440</v>
      </c>
      <c r="AV41">
        <v>1390094</v>
      </c>
      <c r="AW41">
        <v>4708635</v>
      </c>
      <c r="AX41">
        <v>1388584</v>
      </c>
      <c r="AY41" s="75">
        <v>4647641</v>
      </c>
      <c r="AZ41" s="75">
        <v>1323001</v>
      </c>
      <c r="BA41" s="75">
        <v>4799825</v>
      </c>
      <c r="BB41" s="75">
        <v>1357103</v>
      </c>
      <c r="BD41" s="75">
        <v>6330538</v>
      </c>
      <c r="BE41" s="75">
        <v>1687531</v>
      </c>
    </row>
    <row r="42" spans="1:57" x14ac:dyDescent="0.6">
      <c r="A42" s="3" t="s">
        <v>59</v>
      </c>
      <c r="B42" s="155">
        <v>69535</v>
      </c>
      <c r="C42" s="143">
        <v>0</v>
      </c>
      <c r="D42" s="155">
        <v>31737</v>
      </c>
      <c r="E42" s="143">
        <v>0</v>
      </c>
      <c r="F42" s="12"/>
      <c r="G42" s="119">
        <v>90995</v>
      </c>
      <c r="H42" s="120">
        <v>0</v>
      </c>
      <c r="I42" s="119">
        <v>40940</v>
      </c>
      <c r="J42" s="120">
        <v>0</v>
      </c>
      <c r="K42" s="47"/>
      <c r="L42" s="119">
        <v>62959</v>
      </c>
      <c r="M42" s="120">
        <v>0</v>
      </c>
      <c r="N42" s="119">
        <v>28494</v>
      </c>
      <c r="O42" s="120">
        <v>0</v>
      </c>
      <c r="P42" s="47"/>
      <c r="Q42" s="119">
        <v>126113</v>
      </c>
      <c r="R42" s="120">
        <v>0</v>
      </c>
      <c r="S42" s="119">
        <v>56108</v>
      </c>
      <c r="T42" s="120">
        <v>0</v>
      </c>
      <c r="U42" s="14"/>
      <c r="V42" s="119">
        <v>172267</v>
      </c>
      <c r="W42" s="120">
        <v>0</v>
      </c>
      <c r="X42" s="119">
        <v>76562</v>
      </c>
      <c r="Y42" s="120">
        <v>0</v>
      </c>
      <c r="Z42" s="273"/>
      <c r="AA42" s="148">
        <v>211204</v>
      </c>
      <c r="AB42" s="144">
        <v>3.0000000000000001E-3</v>
      </c>
      <c r="AC42" s="148">
        <v>94855</v>
      </c>
      <c r="AD42" s="144">
        <v>0</v>
      </c>
      <c r="AE42" s="277"/>
      <c r="AF42" s="149">
        <v>302036</v>
      </c>
      <c r="AG42" s="156">
        <v>4.0000000000000001E-3</v>
      </c>
      <c r="AH42" s="149">
        <v>135727</v>
      </c>
      <c r="AI42" s="150">
        <v>0</v>
      </c>
      <c r="AJ42" s="281"/>
      <c r="AK42" s="159">
        <v>345409</v>
      </c>
      <c r="AL42" s="152">
        <v>4.0000000000000001E-3</v>
      </c>
      <c r="AM42" s="159">
        <v>142824</v>
      </c>
      <c r="AN42" s="152">
        <v>0</v>
      </c>
      <c r="AO42" s="18"/>
      <c r="AP42" s="119">
        <f t="shared" si="5"/>
        <v>474610</v>
      </c>
      <c r="AQ42" s="154">
        <f t="shared" si="6"/>
        <v>5.2027723549269668E-3</v>
      </c>
      <c r="AR42" s="119">
        <f t="shared" si="7"/>
        <v>192380</v>
      </c>
      <c r="AS42" s="154">
        <f t="shared" si="8"/>
        <v>5.9550684851448618E-3</v>
      </c>
      <c r="AT42" s="286"/>
      <c r="AU42">
        <v>146710</v>
      </c>
      <c r="AV42">
        <v>59146</v>
      </c>
      <c r="BA42" s="75">
        <v>327900</v>
      </c>
      <c r="BB42" s="75">
        <v>133234</v>
      </c>
      <c r="BD42" s="75">
        <v>57552</v>
      </c>
      <c r="BE42" s="75">
        <v>22859</v>
      </c>
    </row>
    <row r="43" spans="1:57" x14ac:dyDescent="0.6">
      <c r="A43" s="3" t="s">
        <v>60</v>
      </c>
      <c r="B43" s="148">
        <v>2842005</v>
      </c>
      <c r="C43" s="143">
        <v>0.05</v>
      </c>
      <c r="D43" s="148">
        <v>1305462</v>
      </c>
      <c r="E43" s="143">
        <v>0.05</v>
      </c>
      <c r="F43" s="12"/>
      <c r="G43" s="119">
        <v>3099123</v>
      </c>
      <c r="H43" s="120">
        <v>0.05</v>
      </c>
      <c r="I43" s="119">
        <v>1252812</v>
      </c>
      <c r="J43" s="120">
        <v>0.05</v>
      </c>
      <c r="K43" s="47"/>
      <c r="L43" s="119">
        <v>3306273</v>
      </c>
      <c r="M43" s="120">
        <v>0.05</v>
      </c>
      <c r="N43" s="119">
        <v>1293408</v>
      </c>
      <c r="O43" s="120">
        <v>0.05</v>
      </c>
      <c r="P43" s="47"/>
      <c r="Q43" s="119">
        <v>3432361</v>
      </c>
      <c r="R43" s="120">
        <v>0.05</v>
      </c>
      <c r="S43" s="119">
        <v>1353268</v>
      </c>
      <c r="T43" s="120">
        <v>0.05</v>
      </c>
      <c r="U43" s="14"/>
      <c r="V43" s="119">
        <v>3417287</v>
      </c>
      <c r="W43" s="120">
        <v>0.05</v>
      </c>
      <c r="X43" s="119">
        <v>1356170</v>
      </c>
      <c r="Y43" s="120">
        <v>0.05</v>
      </c>
      <c r="Z43" s="273"/>
      <c r="AA43" s="148">
        <v>3377121</v>
      </c>
      <c r="AB43" s="144">
        <v>4.8000000000000001E-2</v>
      </c>
      <c r="AC43" s="147">
        <v>1278157</v>
      </c>
      <c r="AD43" s="144">
        <v>0.05</v>
      </c>
      <c r="AE43" s="277"/>
      <c r="AF43" s="149">
        <v>3901437</v>
      </c>
      <c r="AG43" s="150">
        <v>5.2999999999999999E-2</v>
      </c>
      <c r="AH43" s="158">
        <v>1447181</v>
      </c>
      <c r="AI43" s="150">
        <v>0.05</v>
      </c>
      <c r="AJ43" s="281"/>
      <c r="AK43" s="147">
        <v>3851345</v>
      </c>
      <c r="AL43" s="152">
        <v>0.05</v>
      </c>
      <c r="AM43" s="147">
        <v>1364290</v>
      </c>
      <c r="AN43" s="152">
        <v>0.04</v>
      </c>
      <c r="AO43" s="18"/>
      <c r="AP43" s="119">
        <f t="shared" si="5"/>
        <v>4192863</v>
      </c>
      <c r="AQ43" s="154">
        <f t="shared" si="6"/>
        <v>4.5963025862068116E-2</v>
      </c>
      <c r="AR43" s="119">
        <f t="shared" si="7"/>
        <v>1392788</v>
      </c>
      <c r="AS43" s="154">
        <f t="shared" si="8"/>
        <v>4.3113358588667959E-2</v>
      </c>
      <c r="AT43" s="286"/>
      <c r="AU43">
        <v>1007580</v>
      </c>
      <c r="AV43">
        <v>331298</v>
      </c>
      <c r="AW43">
        <v>1067075</v>
      </c>
      <c r="AX43">
        <v>358242</v>
      </c>
      <c r="AY43" s="75">
        <v>1156729</v>
      </c>
      <c r="AZ43" s="75">
        <v>389301</v>
      </c>
      <c r="BA43" s="75">
        <v>961479</v>
      </c>
      <c r="BB43" s="75">
        <v>313947</v>
      </c>
      <c r="BD43" s="75">
        <v>1351292</v>
      </c>
      <c r="BE43" s="75">
        <v>400588</v>
      </c>
    </row>
    <row r="44" spans="1:57" x14ac:dyDescent="0.6">
      <c r="A44" s="166" t="s">
        <v>39</v>
      </c>
      <c r="B44" s="169">
        <f>SUM(B45:B48)</f>
        <v>2842005</v>
      </c>
      <c r="C44" s="170">
        <f>SUM(C45:C48)</f>
        <v>0.06</v>
      </c>
      <c r="D44" s="169">
        <f>SUM(D45:D48)</f>
        <v>1305461</v>
      </c>
      <c r="E44" s="170">
        <f>SUM(E45:E48)</f>
        <v>0.05</v>
      </c>
      <c r="F44" s="12"/>
      <c r="G44" s="169">
        <f>SUM(G45:G48)</f>
        <v>3099123</v>
      </c>
      <c r="H44" s="168">
        <f>SUM(H45:H48)</f>
        <v>0.05</v>
      </c>
      <c r="I44" s="167">
        <f>SUM(I45:I48)</f>
        <v>1252812</v>
      </c>
      <c r="J44" s="168">
        <f>SUM(J45:J48)</f>
        <v>0.05</v>
      </c>
      <c r="K44" s="48"/>
      <c r="L44" s="167">
        <f>SUM(L45:L48)</f>
        <v>3306273</v>
      </c>
      <c r="M44" s="168">
        <f>SUM(M45:M48)</f>
        <v>0.05</v>
      </c>
      <c r="N44" s="167">
        <f>SUM(N45:N48)</f>
        <v>1293409</v>
      </c>
      <c r="O44" s="168">
        <f>SUM(O45:O48)</f>
        <v>0.05</v>
      </c>
      <c r="P44" s="48"/>
      <c r="Q44" s="167">
        <f>SUM(Q45:Q48)</f>
        <v>3432361</v>
      </c>
      <c r="R44" s="168">
        <f>SUM(R45:R48)</f>
        <v>0.05</v>
      </c>
      <c r="S44" s="167">
        <f>SUM(S45:S48)</f>
        <v>1353268</v>
      </c>
      <c r="T44" s="168">
        <f>SUM(T45:T48)</f>
        <v>0.05</v>
      </c>
      <c r="U44" s="14"/>
      <c r="V44" s="167">
        <f>SUM(V45:V48)</f>
        <v>3417288</v>
      </c>
      <c r="W44" s="168">
        <f>SUM(W45:W48)</f>
        <v>0.05</v>
      </c>
      <c r="X44" s="167">
        <f>SUM(X45:X48)</f>
        <v>1356170</v>
      </c>
      <c r="Y44" s="168">
        <f>SUM(Y45:Y48)</f>
        <v>0.05</v>
      </c>
      <c r="Z44" s="273"/>
      <c r="AA44" s="167">
        <f>SUM(AA45:AA48)</f>
        <v>3377121</v>
      </c>
      <c r="AB44" s="168">
        <f>SUM(AB45:AB48)</f>
        <v>4.8000000000000001E-2</v>
      </c>
      <c r="AC44" s="172">
        <f>SUM(AC45:AC48)</f>
        <v>1278158</v>
      </c>
      <c r="AD44" s="168">
        <f>SUM(AD45:AD48)</f>
        <v>0.05</v>
      </c>
      <c r="AE44" s="277"/>
      <c r="AF44" s="173">
        <f>SUM(AF45:AF47)</f>
        <v>3901437</v>
      </c>
      <c r="AG44" s="174">
        <f>SUM(AG45:AG47)</f>
        <v>5.2999999999999999E-2</v>
      </c>
      <c r="AH44" s="172">
        <f>SUM(AH45:AH47)</f>
        <v>1447182</v>
      </c>
      <c r="AI44" s="174">
        <f>SUM(AI45:AI47)</f>
        <v>0.05</v>
      </c>
      <c r="AJ44" s="281"/>
      <c r="AK44" s="172">
        <f>SUM(AK45:AK47)</f>
        <v>3851333</v>
      </c>
      <c r="AL44" s="174">
        <f>SUM(AL45:AL47)</f>
        <v>0.05</v>
      </c>
      <c r="AM44" s="172">
        <f>SUM(AM45:AM47)</f>
        <v>1364284</v>
      </c>
      <c r="AN44" s="174">
        <f>SUM(AN45:AN47)</f>
        <v>0.04</v>
      </c>
      <c r="AO44" s="18"/>
      <c r="AP44" s="175">
        <f t="shared" si="5"/>
        <v>4192864</v>
      </c>
      <c r="AQ44" s="176">
        <f t="shared" si="6"/>
        <v>4.596303682427362E-2</v>
      </c>
      <c r="AR44" s="175">
        <f t="shared" si="7"/>
        <v>1392788</v>
      </c>
      <c r="AS44" s="176">
        <f t="shared" si="8"/>
        <v>4.3113358588667959E-2</v>
      </c>
      <c r="AU44" s="179">
        <f t="shared" ref="AU44:BB44" si="11">SUM(AU45:AU47)</f>
        <v>1007580</v>
      </c>
      <c r="AV44" s="179">
        <f t="shared" si="11"/>
        <v>331298</v>
      </c>
      <c r="AW44" s="177">
        <f t="shared" si="11"/>
        <v>1067074</v>
      </c>
      <c r="AX44" s="177">
        <f t="shared" si="11"/>
        <v>358242</v>
      </c>
      <c r="AY44" s="177">
        <f t="shared" si="11"/>
        <v>1156730</v>
      </c>
      <c r="AZ44" s="177">
        <f t="shared" si="11"/>
        <v>389302</v>
      </c>
      <c r="BA44" s="177">
        <f t="shared" si="11"/>
        <v>961480</v>
      </c>
      <c r="BB44" s="177">
        <f t="shared" si="11"/>
        <v>313946</v>
      </c>
      <c r="BC44" s="122"/>
      <c r="BD44" s="178">
        <f>SUM(BD45:BD47)</f>
        <v>1351292</v>
      </c>
      <c r="BE44" s="177">
        <f>SUM(BE45:BE47)</f>
        <v>400587</v>
      </c>
    </row>
    <row r="45" spans="1:57" x14ac:dyDescent="0.6">
      <c r="A45" s="3" t="s">
        <v>61</v>
      </c>
      <c r="B45" s="155">
        <v>1422735</v>
      </c>
      <c r="C45" s="143">
        <v>0.03</v>
      </c>
      <c r="D45" s="155">
        <v>512311</v>
      </c>
      <c r="E45" s="143">
        <v>0.02</v>
      </c>
      <c r="F45" s="12"/>
      <c r="G45" s="119">
        <v>1418752</v>
      </c>
      <c r="H45" s="120">
        <v>0.02</v>
      </c>
      <c r="I45" s="119">
        <v>482720</v>
      </c>
      <c r="J45" s="120">
        <v>0.02</v>
      </c>
      <c r="K45" s="47"/>
      <c r="L45" s="119">
        <v>1415250</v>
      </c>
      <c r="M45" s="120">
        <v>0.02</v>
      </c>
      <c r="N45" s="119">
        <v>457862</v>
      </c>
      <c r="O45" s="120">
        <v>0.02</v>
      </c>
      <c r="P45" s="47"/>
      <c r="Q45" s="119">
        <v>1536679</v>
      </c>
      <c r="R45" s="120">
        <v>0.02</v>
      </c>
      <c r="S45" s="119">
        <v>506097</v>
      </c>
      <c r="T45" s="120">
        <v>0.02</v>
      </c>
      <c r="U45" s="14"/>
      <c r="V45" s="119">
        <v>1575482</v>
      </c>
      <c r="W45" s="120">
        <v>0.02</v>
      </c>
      <c r="X45" s="119">
        <v>528249</v>
      </c>
      <c r="Y45" s="120">
        <v>0.02</v>
      </c>
      <c r="Z45" s="273"/>
      <c r="AA45" s="148">
        <v>1502352</v>
      </c>
      <c r="AB45" s="144">
        <v>2.1999999999999999E-2</v>
      </c>
      <c r="AC45" s="148">
        <v>483271</v>
      </c>
      <c r="AD45" s="144">
        <v>0.02</v>
      </c>
      <c r="AE45" s="277"/>
      <c r="AF45" s="149">
        <v>1452710</v>
      </c>
      <c r="AG45" s="150">
        <v>0.02</v>
      </c>
      <c r="AH45" s="149">
        <v>469043</v>
      </c>
      <c r="AI45" s="150">
        <v>0.02</v>
      </c>
      <c r="AJ45" s="281"/>
      <c r="AK45" s="151">
        <v>1250892</v>
      </c>
      <c r="AL45" s="152">
        <v>1.6E-2</v>
      </c>
      <c r="AM45" s="151">
        <v>355967</v>
      </c>
      <c r="AN45" s="152">
        <v>0.01</v>
      </c>
      <c r="AO45" s="18"/>
      <c r="AP45" s="119">
        <f t="shared" si="5"/>
        <v>1316833</v>
      </c>
      <c r="AQ45" s="154">
        <f t="shared" si="6"/>
        <v>1.4435393962317572E-2</v>
      </c>
      <c r="AR45" s="119">
        <f t="shared" si="7"/>
        <v>358791</v>
      </c>
      <c r="AS45" s="154">
        <f t="shared" si="8"/>
        <v>1.1106273920644611E-2</v>
      </c>
      <c r="AT45" s="286"/>
      <c r="AU45">
        <v>300982</v>
      </c>
      <c r="AV45">
        <v>78482</v>
      </c>
      <c r="AW45">
        <v>334811</v>
      </c>
      <c r="AX45">
        <v>95158</v>
      </c>
      <c r="AY45" s="75">
        <v>398029</v>
      </c>
      <c r="AZ45" s="75">
        <v>119324</v>
      </c>
      <c r="BA45" s="75">
        <v>283011</v>
      </c>
      <c r="BB45" s="75">
        <v>65827</v>
      </c>
      <c r="BD45" s="75">
        <v>424752</v>
      </c>
      <c r="BE45" s="75">
        <v>111632</v>
      </c>
    </row>
    <row r="46" spans="1:57" x14ac:dyDescent="0.6">
      <c r="A46" s="3" t="s">
        <v>62</v>
      </c>
      <c r="B46" s="155">
        <v>1415365</v>
      </c>
      <c r="C46" s="143">
        <v>0.03</v>
      </c>
      <c r="D46" s="155">
        <v>716604</v>
      </c>
      <c r="E46" s="143">
        <v>0.03</v>
      </c>
      <c r="F46" s="12"/>
      <c r="G46" s="119">
        <v>1677094</v>
      </c>
      <c r="H46" s="120">
        <v>0.03</v>
      </c>
      <c r="I46" s="119">
        <v>704583</v>
      </c>
      <c r="J46" s="120">
        <v>0.03</v>
      </c>
      <c r="K46" s="47"/>
      <c r="L46" s="119">
        <v>1888113</v>
      </c>
      <c r="M46" s="120">
        <v>0.03</v>
      </c>
      <c r="N46" s="119">
        <v>777350</v>
      </c>
      <c r="O46" s="120">
        <v>0.03</v>
      </c>
      <c r="P46" s="47"/>
      <c r="Q46" s="119">
        <v>1892419</v>
      </c>
      <c r="R46" s="120">
        <v>0.03</v>
      </c>
      <c r="S46" s="119">
        <v>781914</v>
      </c>
      <c r="T46" s="120">
        <v>0.03</v>
      </c>
      <c r="U46" s="14"/>
      <c r="V46" s="119">
        <v>1838057</v>
      </c>
      <c r="W46" s="120">
        <v>0.03</v>
      </c>
      <c r="X46" s="119">
        <v>752942</v>
      </c>
      <c r="Y46" s="120">
        <v>0.03</v>
      </c>
      <c r="Z46" s="273"/>
      <c r="AA46" s="148">
        <v>1774317</v>
      </c>
      <c r="AB46" s="144">
        <v>2.5000000000000001E-2</v>
      </c>
      <c r="AC46" s="148">
        <v>722349</v>
      </c>
      <c r="AD46" s="144">
        <v>0.03</v>
      </c>
      <c r="AE46" s="277"/>
      <c r="AF46" s="149">
        <v>1834533</v>
      </c>
      <c r="AG46" s="150">
        <v>2.5000000000000001E-2</v>
      </c>
      <c r="AH46" s="149">
        <v>743594</v>
      </c>
      <c r="AI46" s="150">
        <v>0.02</v>
      </c>
      <c r="AJ46" s="281"/>
      <c r="AK46" s="151">
        <v>1908224</v>
      </c>
      <c r="AL46" s="152">
        <v>2.5000000000000001E-2</v>
      </c>
      <c r="AM46" s="151">
        <v>752613</v>
      </c>
      <c r="AN46" s="152">
        <v>0.02</v>
      </c>
      <c r="AO46" s="18"/>
      <c r="AP46" s="119">
        <f t="shared" si="5"/>
        <v>2093592</v>
      </c>
      <c r="AQ46" s="154">
        <f t="shared" si="6"/>
        <v>2.2950385748501421E-2</v>
      </c>
      <c r="AR46" s="119">
        <f t="shared" si="7"/>
        <v>765340</v>
      </c>
      <c r="AS46" s="154">
        <f t="shared" si="8"/>
        <v>2.369088322289619E-2</v>
      </c>
      <c r="AT46" s="286"/>
      <c r="AU46">
        <v>524174</v>
      </c>
      <c r="AV46">
        <v>190092</v>
      </c>
      <c r="AW46">
        <v>530184</v>
      </c>
      <c r="AX46">
        <v>192898</v>
      </c>
      <c r="AY46" s="75">
        <v>542772</v>
      </c>
      <c r="AZ46" s="75">
        <v>196459</v>
      </c>
      <c r="BA46" s="75">
        <v>496462</v>
      </c>
      <c r="BB46" s="75">
        <v>185891</v>
      </c>
      <c r="BD46" s="75">
        <v>664966</v>
      </c>
      <c r="BE46" s="75">
        <v>211560</v>
      </c>
    </row>
    <row r="47" spans="1:57" x14ac:dyDescent="0.6">
      <c r="A47" s="3" t="s">
        <v>63</v>
      </c>
      <c r="B47" s="155">
        <v>3826</v>
      </c>
      <c r="C47" s="143">
        <v>0</v>
      </c>
      <c r="D47" s="155">
        <v>76516</v>
      </c>
      <c r="E47" s="143">
        <v>0</v>
      </c>
      <c r="F47" s="12"/>
      <c r="G47" s="119">
        <v>3277</v>
      </c>
      <c r="H47" s="120">
        <v>0</v>
      </c>
      <c r="I47" s="119">
        <v>65509</v>
      </c>
      <c r="J47" s="120">
        <v>0</v>
      </c>
      <c r="K47" s="47"/>
      <c r="L47" s="119">
        <v>2910</v>
      </c>
      <c r="M47" s="120">
        <v>0</v>
      </c>
      <c r="N47" s="119">
        <v>58197</v>
      </c>
      <c r="O47" s="120">
        <v>0</v>
      </c>
      <c r="P47" s="47"/>
      <c r="Q47" s="119">
        <v>3263</v>
      </c>
      <c r="R47" s="120">
        <v>0</v>
      </c>
      <c r="S47" s="119">
        <v>65257</v>
      </c>
      <c r="T47" s="120">
        <v>0</v>
      </c>
      <c r="U47" s="14"/>
      <c r="V47" s="119">
        <v>3749</v>
      </c>
      <c r="W47" s="120">
        <v>0</v>
      </c>
      <c r="X47" s="119">
        <v>74979</v>
      </c>
      <c r="Y47" s="120">
        <v>0</v>
      </c>
      <c r="Z47" s="273"/>
      <c r="AA47" s="148">
        <v>100282</v>
      </c>
      <c r="AB47" s="144">
        <v>1E-3</v>
      </c>
      <c r="AC47" s="148">
        <v>72477</v>
      </c>
      <c r="AD47" s="144">
        <v>0</v>
      </c>
      <c r="AE47" s="277"/>
      <c r="AF47" s="149">
        <v>614194</v>
      </c>
      <c r="AG47" s="150">
        <v>8.0000000000000002E-3</v>
      </c>
      <c r="AH47" s="149">
        <v>234545</v>
      </c>
      <c r="AI47" s="150">
        <v>0.01</v>
      </c>
      <c r="AJ47" s="281"/>
      <c r="AK47" s="151">
        <v>692217</v>
      </c>
      <c r="AL47" s="152">
        <v>8.9999999999999993E-3</v>
      </c>
      <c r="AM47" s="151">
        <v>255704</v>
      </c>
      <c r="AN47" s="152">
        <v>0.01</v>
      </c>
      <c r="AO47" s="18"/>
      <c r="AP47" s="119">
        <f t="shared" si="5"/>
        <v>782439</v>
      </c>
      <c r="AQ47" s="154">
        <f t="shared" si="6"/>
        <v>8.577257113454629E-3</v>
      </c>
      <c r="AR47" s="119">
        <f t="shared" si="7"/>
        <v>268657</v>
      </c>
      <c r="AS47" s="154">
        <f t="shared" si="8"/>
        <v>8.3162014451271613E-3</v>
      </c>
      <c r="AT47" s="286"/>
      <c r="AU47">
        <v>182424</v>
      </c>
      <c r="AV47">
        <v>62724</v>
      </c>
      <c r="AW47">
        <v>202079</v>
      </c>
      <c r="AX47">
        <v>70186</v>
      </c>
      <c r="AY47" s="75">
        <v>215929</v>
      </c>
      <c r="AZ47" s="75">
        <v>73519</v>
      </c>
      <c r="BA47" s="75">
        <v>182007</v>
      </c>
      <c r="BB47" s="75">
        <v>62228</v>
      </c>
      <c r="BD47" s="75">
        <v>261574</v>
      </c>
      <c r="BE47" s="75">
        <v>77395</v>
      </c>
    </row>
    <row r="48" spans="1:57" ht="16" customHeight="1" x14ac:dyDescent="0.6">
      <c r="A48" s="3" t="s">
        <v>64</v>
      </c>
      <c r="B48" s="146">
        <v>79</v>
      </c>
      <c r="C48" s="143">
        <v>0</v>
      </c>
      <c r="D48" s="146">
        <v>30</v>
      </c>
      <c r="E48" s="143">
        <v>0</v>
      </c>
      <c r="F48" s="12"/>
      <c r="G48" s="160"/>
      <c r="H48" s="120"/>
      <c r="I48" s="160"/>
      <c r="J48" s="120"/>
      <c r="K48" s="47"/>
      <c r="L48" s="160"/>
      <c r="M48" s="120"/>
      <c r="N48" s="160"/>
      <c r="O48" s="120"/>
      <c r="P48" s="47"/>
      <c r="Q48" s="160"/>
      <c r="R48" s="120"/>
      <c r="S48" s="160"/>
      <c r="T48" s="120"/>
      <c r="U48" s="14"/>
      <c r="V48" s="160"/>
      <c r="W48" s="120"/>
      <c r="X48" s="160"/>
      <c r="Y48" s="120"/>
      <c r="Z48" s="273"/>
      <c r="AA48" s="148">
        <v>170</v>
      </c>
      <c r="AB48" s="144">
        <v>0</v>
      </c>
      <c r="AC48" s="148">
        <v>61</v>
      </c>
      <c r="AD48" s="144">
        <v>0</v>
      </c>
      <c r="AE48" s="277"/>
      <c r="AF48" s="161"/>
      <c r="AG48" s="161"/>
      <c r="AH48" s="161"/>
      <c r="AI48" s="161"/>
      <c r="AJ48" s="281"/>
      <c r="AK48" s="159"/>
      <c r="AL48" s="162"/>
      <c r="AM48" s="159"/>
      <c r="AN48" s="162"/>
      <c r="AO48" s="18"/>
      <c r="AP48" s="119"/>
      <c r="AQ48" s="154"/>
      <c r="AR48" s="119"/>
      <c r="AS48" s="154"/>
      <c r="AT48" s="286"/>
    </row>
    <row r="49" spans="1:57" ht="16" customHeight="1" x14ac:dyDescent="0.6">
      <c r="A49" s="3" t="s">
        <v>65</v>
      </c>
      <c r="B49" s="148">
        <v>3386823</v>
      </c>
      <c r="C49" s="143">
        <v>0.06</v>
      </c>
      <c r="D49" s="155">
        <v>4421280</v>
      </c>
      <c r="E49" s="143">
        <v>0.17</v>
      </c>
      <c r="F49" s="12"/>
      <c r="G49" s="119">
        <v>4663502</v>
      </c>
      <c r="H49" s="120">
        <v>0.08</v>
      </c>
      <c r="I49" s="119">
        <v>4257955</v>
      </c>
      <c r="J49" s="120">
        <v>0.17</v>
      </c>
      <c r="K49" s="47"/>
      <c r="L49" s="119">
        <v>4864306</v>
      </c>
      <c r="M49" s="120">
        <v>0.08</v>
      </c>
      <c r="N49" s="119">
        <v>4021721</v>
      </c>
      <c r="O49" s="120">
        <v>0.16</v>
      </c>
      <c r="P49" s="47"/>
      <c r="Q49" s="119">
        <v>4852697</v>
      </c>
      <c r="R49" s="120">
        <v>7.0000000000000007E-2</v>
      </c>
      <c r="S49" s="119">
        <v>4016248</v>
      </c>
      <c r="T49" s="120">
        <v>0.16</v>
      </c>
      <c r="U49" s="14"/>
      <c r="V49" s="119">
        <v>5004867</v>
      </c>
      <c r="W49" s="120">
        <v>7.0000000000000007E-2</v>
      </c>
      <c r="X49" s="119">
        <v>4237667</v>
      </c>
      <c r="Y49" s="120">
        <v>0.16</v>
      </c>
      <c r="Z49" s="273"/>
      <c r="AA49" s="119">
        <v>5319466</v>
      </c>
      <c r="AB49" s="120">
        <v>7.5999999999999998E-2</v>
      </c>
      <c r="AC49" s="119">
        <v>4309527</v>
      </c>
      <c r="AD49" s="120">
        <v>0.16</v>
      </c>
      <c r="AE49" s="277"/>
      <c r="AF49" s="149">
        <v>6081676</v>
      </c>
      <c r="AG49" s="150">
        <v>8.2000000000000003E-2</v>
      </c>
      <c r="AH49" s="149">
        <v>4781596</v>
      </c>
      <c r="AI49" s="150">
        <v>0.16</v>
      </c>
      <c r="AJ49" s="281"/>
      <c r="AK49" s="151">
        <v>6741598</v>
      </c>
      <c r="AL49" s="152">
        <v>8.5999999999999993E-2</v>
      </c>
      <c r="AM49" s="151">
        <v>4810090</v>
      </c>
      <c r="AN49" s="152">
        <v>0.16</v>
      </c>
      <c r="AO49" s="18"/>
      <c r="AP49" s="119">
        <f t="shared" si="5"/>
        <v>9241057</v>
      </c>
      <c r="AQ49" s="154">
        <f t="shared" si="6"/>
        <v>0.10130236592129187</v>
      </c>
      <c r="AR49" s="119">
        <f t="shared" si="7"/>
        <v>5227051</v>
      </c>
      <c r="AS49" s="154">
        <f t="shared" si="8"/>
        <v>0.16180188522894759</v>
      </c>
      <c r="AT49" s="286"/>
      <c r="AU49">
        <v>2290438</v>
      </c>
      <c r="AV49">
        <v>1289096</v>
      </c>
      <c r="AW49">
        <v>2262256</v>
      </c>
      <c r="AX49">
        <v>1271704</v>
      </c>
      <c r="AY49" s="75">
        <v>2556323</v>
      </c>
      <c r="AZ49" s="75">
        <v>1432620</v>
      </c>
      <c r="BA49" s="75">
        <v>2132040</v>
      </c>
      <c r="BB49" s="75">
        <v>1233631</v>
      </c>
      <c r="BD49" s="75">
        <v>5033215</v>
      </c>
      <c r="BE49" s="75">
        <v>2323834</v>
      </c>
    </row>
    <row r="50" spans="1:57" ht="16" customHeight="1" x14ac:dyDescent="0.6">
      <c r="A50" s="3" t="s">
        <v>66</v>
      </c>
      <c r="B50" s="148">
        <v>1964130</v>
      </c>
      <c r="C50" s="143">
        <v>0.04</v>
      </c>
      <c r="D50" s="155">
        <v>3316844</v>
      </c>
      <c r="E50" s="143">
        <v>0.13</v>
      </c>
      <c r="F50" s="12"/>
      <c r="G50" s="119">
        <v>2525094</v>
      </c>
      <c r="H50" s="120">
        <v>0.04</v>
      </c>
      <c r="I50" s="119">
        <v>3265641</v>
      </c>
      <c r="J50" s="120">
        <v>0.13</v>
      </c>
      <c r="K50" s="47"/>
      <c r="L50" s="119">
        <v>2629469</v>
      </c>
      <c r="M50" s="120">
        <v>0.04</v>
      </c>
      <c r="N50" s="119">
        <v>2949159</v>
      </c>
      <c r="O50" s="120">
        <v>0.12</v>
      </c>
      <c r="P50" s="47"/>
      <c r="Q50" s="119">
        <v>2743381</v>
      </c>
      <c r="R50" s="120">
        <v>0.04</v>
      </c>
      <c r="S50" s="119">
        <v>3057346</v>
      </c>
      <c r="T50" s="120">
        <v>0.12</v>
      </c>
      <c r="U50" s="14"/>
      <c r="V50" s="119">
        <v>2825094</v>
      </c>
      <c r="W50" s="120">
        <v>0.04</v>
      </c>
      <c r="X50" s="119">
        <v>3185270</v>
      </c>
      <c r="Y50" s="120">
        <v>0.12</v>
      </c>
      <c r="Z50" s="273"/>
      <c r="AA50" s="148">
        <v>4610385</v>
      </c>
      <c r="AB50" s="144">
        <v>6.6000000000000003E-2</v>
      </c>
      <c r="AC50" s="148">
        <v>4114990</v>
      </c>
      <c r="AD50" s="144">
        <v>0.15</v>
      </c>
      <c r="AE50" s="277"/>
      <c r="AF50" s="149">
        <v>6712092</v>
      </c>
      <c r="AG50" s="150">
        <v>9.0999999999999998E-2</v>
      </c>
      <c r="AH50" s="149">
        <v>5336850</v>
      </c>
      <c r="AI50" s="150">
        <v>0.18</v>
      </c>
      <c r="AJ50" s="281"/>
      <c r="AK50" s="151">
        <v>7777895</v>
      </c>
      <c r="AL50" s="152">
        <v>0.1</v>
      </c>
      <c r="AM50" s="151">
        <v>5585217</v>
      </c>
      <c r="AN50" s="152">
        <v>0.18</v>
      </c>
      <c r="AO50" s="18"/>
      <c r="AP50" s="119">
        <f t="shared" si="5"/>
        <v>11160346</v>
      </c>
      <c r="AQ50" s="154">
        <f t="shared" si="6"/>
        <v>0.12234200636358222</v>
      </c>
      <c r="AR50" s="119">
        <f t="shared" si="7"/>
        <v>6193718</v>
      </c>
      <c r="AS50" s="154">
        <f t="shared" si="8"/>
        <v>0.19172478879132168</v>
      </c>
      <c r="AT50" s="286"/>
      <c r="AU50">
        <v>2633579</v>
      </c>
      <c r="AV50">
        <v>1463586</v>
      </c>
      <c r="AW50">
        <v>2720886</v>
      </c>
      <c r="AX50">
        <v>1509486</v>
      </c>
      <c r="AY50" s="75">
        <v>3091825</v>
      </c>
      <c r="AZ50" s="75">
        <v>1715085</v>
      </c>
      <c r="BA50" s="75">
        <v>2714056</v>
      </c>
      <c r="BB50" s="75">
        <v>1505561</v>
      </c>
      <c r="BD50" s="75">
        <v>4491962</v>
      </c>
      <c r="BE50" s="75">
        <v>1992500</v>
      </c>
    </row>
    <row r="51" spans="1:57" ht="16" customHeight="1" x14ac:dyDescent="0.6">
      <c r="A51" s="3" t="s">
        <v>67</v>
      </c>
      <c r="B51" s="148">
        <v>978058</v>
      </c>
      <c r="C51" s="143">
        <v>0.02</v>
      </c>
      <c r="D51" s="148">
        <v>563737</v>
      </c>
      <c r="E51" s="143">
        <v>0.02</v>
      </c>
      <c r="F51" s="12"/>
      <c r="G51" s="119">
        <v>1330823</v>
      </c>
      <c r="H51" s="120">
        <v>0.02</v>
      </c>
      <c r="I51" s="119">
        <v>737991</v>
      </c>
      <c r="J51" s="120">
        <v>0.03</v>
      </c>
      <c r="K51" s="47"/>
      <c r="L51" s="119">
        <v>1366946</v>
      </c>
      <c r="M51" s="120">
        <v>0.02</v>
      </c>
      <c r="N51" s="119">
        <v>744207</v>
      </c>
      <c r="O51" s="120">
        <v>0.03</v>
      </c>
      <c r="P51" s="47"/>
      <c r="Q51" s="119">
        <v>1388735</v>
      </c>
      <c r="R51" s="120">
        <v>0.02</v>
      </c>
      <c r="S51" s="119">
        <v>766506</v>
      </c>
      <c r="T51" s="120">
        <v>0.03</v>
      </c>
      <c r="U51" s="14"/>
      <c r="V51" s="119">
        <v>1252245</v>
      </c>
      <c r="W51" s="120">
        <v>0.02</v>
      </c>
      <c r="X51" s="119">
        <v>678757</v>
      </c>
      <c r="Y51" s="120">
        <v>0.03</v>
      </c>
      <c r="Z51" s="273"/>
      <c r="AA51" s="148">
        <v>1251561</v>
      </c>
      <c r="AB51" s="144">
        <v>1.7999999999999999E-2</v>
      </c>
      <c r="AC51" s="148">
        <v>684644</v>
      </c>
      <c r="AD51" s="144">
        <v>0.02</v>
      </c>
      <c r="AE51" s="277"/>
      <c r="AF51" s="149">
        <v>1351819</v>
      </c>
      <c r="AG51" s="150">
        <v>1.7999999999999999E-2</v>
      </c>
      <c r="AH51" s="149">
        <v>751993</v>
      </c>
      <c r="AI51" s="150">
        <v>0.03</v>
      </c>
      <c r="AJ51" s="281"/>
      <c r="AK51" s="151">
        <v>1433792</v>
      </c>
      <c r="AL51" s="152">
        <v>1.7999999999999999E-2</v>
      </c>
      <c r="AM51" s="151">
        <v>758488</v>
      </c>
      <c r="AN51" s="152">
        <v>0.02</v>
      </c>
      <c r="AO51" s="18"/>
      <c r="AP51" s="119">
        <f t="shared" si="5"/>
        <v>1488297</v>
      </c>
      <c r="AQ51" s="154">
        <f t="shared" si="6"/>
        <v>1.6315017567098754E-2</v>
      </c>
      <c r="AR51" s="119">
        <f t="shared" si="7"/>
        <v>708884</v>
      </c>
      <c r="AS51" s="154">
        <f t="shared" si="8"/>
        <v>2.1943303711526304E-2</v>
      </c>
      <c r="AT51" s="286"/>
      <c r="AU51">
        <v>456107</v>
      </c>
      <c r="AV51">
        <v>218495</v>
      </c>
      <c r="AW51">
        <v>335380</v>
      </c>
      <c r="AX51">
        <v>158730</v>
      </c>
      <c r="AY51">
        <v>290369</v>
      </c>
      <c r="AZ51">
        <v>139361</v>
      </c>
      <c r="BA51">
        <v>406441</v>
      </c>
      <c r="BB51">
        <v>192298</v>
      </c>
      <c r="BD51" s="75">
        <v>666966</v>
      </c>
      <c r="BE51" s="75">
        <v>257397</v>
      </c>
    </row>
    <row r="52" spans="1:57" ht="16" customHeight="1" x14ac:dyDescent="0.6">
      <c r="A52" s="3" t="s">
        <v>68</v>
      </c>
      <c r="B52" s="155">
        <v>148115</v>
      </c>
      <c r="C52" s="143">
        <v>0</v>
      </c>
      <c r="D52" s="148">
        <v>84986</v>
      </c>
      <c r="E52" s="143">
        <v>0</v>
      </c>
      <c r="F52" s="12"/>
      <c r="G52" s="148">
        <v>154058</v>
      </c>
      <c r="H52" s="120">
        <v>0</v>
      </c>
      <c r="I52" s="119">
        <v>74811</v>
      </c>
      <c r="J52" s="120">
        <v>0</v>
      </c>
      <c r="K52" s="47"/>
      <c r="L52" s="119">
        <v>161222</v>
      </c>
      <c r="M52" s="120">
        <v>0</v>
      </c>
      <c r="N52" s="119">
        <v>73940</v>
      </c>
      <c r="O52" s="120">
        <v>0</v>
      </c>
      <c r="P52" s="47"/>
      <c r="Q52" s="119">
        <v>92970</v>
      </c>
      <c r="R52" s="120">
        <v>0</v>
      </c>
      <c r="S52" s="119">
        <v>42185</v>
      </c>
      <c r="T52" s="120">
        <v>0</v>
      </c>
      <c r="U52" s="14"/>
      <c r="V52" s="119">
        <v>180159</v>
      </c>
      <c r="W52" s="120">
        <v>0</v>
      </c>
      <c r="X52" s="119">
        <v>84212</v>
      </c>
      <c r="Y52" s="120">
        <v>0</v>
      </c>
      <c r="Z52" s="273"/>
      <c r="AA52" s="148">
        <v>183549</v>
      </c>
      <c r="AB52" s="144">
        <v>3.0000000000000001E-3</v>
      </c>
      <c r="AC52" s="148">
        <v>84407</v>
      </c>
      <c r="AD52" s="144">
        <v>0</v>
      </c>
      <c r="AE52" s="277"/>
      <c r="AF52" s="149">
        <v>175501</v>
      </c>
      <c r="AG52" s="150">
        <v>2E-3</v>
      </c>
      <c r="AH52" s="149">
        <v>82041</v>
      </c>
      <c r="AI52" s="150">
        <v>0</v>
      </c>
      <c r="AJ52" s="281"/>
      <c r="AK52" s="151">
        <v>180985</v>
      </c>
      <c r="AL52" s="152">
        <v>2E-3</v>
      </c>
      <c r="AM52" s="151">
        <v>81001</v>
      </c>
      <c r="AN52" s="152">
        <v>0</v>
      </c>
      <c r="AO52" s="18"/>
      <c r="AP52" s="119">
        <f t="shared" si="5"/>
        <v>198847</v>
      </c>
      <c r="AQ52" s="154">
        <f t="shared" si="6"/>
        <v>2.1798016781360749E-3</v>
      </c>
      <c r="AR52" s="119">
        <f t="shared" si="7"/>
        <v>80097</v>
      </c>
      <c r="AS52" s="154">
        <f t="shared" si="8"/>
        <v>2.4793799794918807E-3</v>
      </c>
      <c r="AT52" s="286"/>
      <c r="AU52">
        <v>45127</v>
      </c>
      <c r="AV52">
        <v>17766</v>
      </c>
      <c r="AW52">
        <v>46942</v>
      </c>
      <c r="AX52">
        <v>18787</v>
      </c>
      <c r="AY52" s="75">
        <v>51825</v>
      </c>
      <c r="AZ52" s="75">
        <v>21150</v>
      </c>
      <c r="BA52" s="75">
        <v>54953</v>
      </c>
      <c r="BB52" s="75">
        <v>22394</v>
      </c>
      <c r="BD52" s="75">
        <v>57797</v>
      </c>
      <c r="BE52" s="75">
        <v>20127</v>
      </c>
    </row>
    <row r="53" spans="1:57" ht="16" customHeight="1" x14ac:dyDescent="0.6">
      <c r="A53" s="3" t="s">
        <v>69</v>
      </c>
      <c r="B53" s="148">
        <v>9081</v>
      </c>
      <c r="C53" s="143">
        <v>0</v>
      </c>
      <c r="D53" s="148">
        <v>181624</v>
      </c>
      <c r="E53" s="143">
        <v>0.01</v>
      </c>
      <c r="F53" s="12"/>
      <c r="G53" s="148">
        <v>6369</v>
      </c>
      <c r="H53" s="120">
        <v>0</v>
      </c>
      <c r="I53" s="119">
        <v>127275</v>
      </c>
      <c r="J53" s="120">
        <v>0</v>
      </c>
      <c r="K53" s="47"/>
      <c r="L53" s="119">
        <v>6318</v>
      </c>
      <c r="M53" s="120">
        <v>0</v>
      </c>
      <c r="N53" s="119">
        <v>126356</v>
      </c>
      <c r="O53" s="120">
        <v>0.01</v>
      </c>
      <c r="P53" s="47"/>
      <c r="Q53" s="119">
        <v>5470</v>
      </c>
      <c r="R53" s="120">
        <v>0</v>
      </c>
      <c r="S53" s="119">
        <v>109408</v>
      </c>
      <c r="T53" s="120">
        <v>0</v>
      </c>
      <c r="U53" s="14"/>
      <c r="V53" s="119">
        <v>5586</v>
      </c>
      <c r="W53" s="120">
        <v>0</v>
      </c>
      <c r="X53" s="119">
        <v>111721</v>
      </c>
      <c r="Y53" s="120">
        <v>0</v>
      </c>
      <c r="Z53" s="273"/>
      <c r="AA53" s="148">
        <v>157632</v>
      </c>
      <c r="AB53" s="144">
        <v>2E-3</v>
      </c>
      <c r="AC53" s="148">
        <v>172651</v>
      </c>
      <c r="AD53" s="144">
        <v>0.01</v>
      </c>
      <c r="AE53" s="277"/>
      <c r="AF53" s="149">
        <v>322577</v>
      </c>
      <c r="AG53" s="150">
        <v>4.0000000000000001E-3</v>
      </c>
      <c r="AH53" s="149">
        <v>239019</v>
      </c>
      <c r="AI53" s="150">
        <v>0.01</v>
      </c>
      <c r="AJ53" s="281"/>
      <c r="AK53" s="151">
        <v>427690</v>
      </c>
      <c r="AL53" s="152">
        <v>5.0000000000000001E-3</v>
      </c>
      <c r="AM53" s="151">
        <v>288877</v>
      </c>
      <c r="AN53" s="152">
        <v>0.01</v>
      </c>
      <c r="AO53" s="18"/>
      <c r="AP53" s="119">
        <f t="shared" si="5"/>
        <v>440098</v>
      </c>
      <c r="AQ53" s="154">
        <f t="shared" si="6"/>
        <v>4.8244447185239424E-3</v>
      </c>
      <c r="AR53" s="119">
        <f t="shared" si="7"/>
        <v>254742</v>
      </c>
      <c r="AS53" s="154">
        <f t="shared" si="8"/>
        <v>7.8854665559973617E-3</v>
      </c>
      <c r="AT53" s="286"/>
      <c r="AU53">
        <v>128128</v>
      </c>
      <c r="AV53">
        <v>73202</v>
      </c>
      <c r="AW53">
        <v>73701</v>
      </c>
      <c r="AX53">
        <v>42694</v>
      </c>
      <c r="AY53" s="75">
        <v>122758</v>
      </c>
      <c r="AZ53" s="75">
        <v>68974</v>
      </c>
      <c r="BA53" s="75">
        <v>115511</v>
      </c>
      <c r="BB53" s="75">
        <v>69872</v>
      </c>
      <c r="BD53" s="75">
        <v>296236</v>
      </c>
      <c r="BE53" s="75">
        <v>137917</v>
      </c>
    </row>
    <row r="54" spans="1:57" x14ac:dyDescent="0.6">
      <c r="A54" s="3" t="s">
        <v>70</v>
      </c>
      <c r="B54" s="148"/>
      <c r="C54" s="143"/>
      <c r="D54" s="148"/>
      <c r="E54" s="143"/>
      <c r="F54" s="12"/>
      <c r="G54" s="148"/>
      <c r="H54" s="120"/>
      <c r="I54" s="119"/>
      <c r="J54" s="120"/>
      <c r="K54" s="47"/>
      <c r="L54" s="119"/>
      <c r="M54" s="120"/>
      <c r="N54" s="119"/>
      <c r="O54" s="120"/>
      <c r="P54" s="47"/>
      <c r="Q54" s="119"/>
      <c r="R54" s="120"/>
      <c r="S54" s="119"/>
      <c r="T54" s="120"/>
      <c r="U54" s="14"/>
      <c r="V54" s="119"/>
      <c r="W54" s="120"/>
      <c r="X54" s="119"/>
      <c r="Y54" s="120"/>
      <c r="Z54" s="273"/>
      <c r="AA54" s="151">
        <v>109458</v>
      </c>
      <c r="AB54" s="163">
        <v>2E-3</v>
      </c>
      <c r="AC54" s="151">
        <v>79170</v>
      </c>
      <c r="AD54" s="152">
        <v>0</v>
      </c>
      <c r="AE54" s="277"/>
      <c r="AF54" s="149">
        <v>268327</v>
      </c>
      <c r="AG54" s="150">
        <v>4.0000000000000001E-3</v>
      </c>
      <c r="AH54" s="149">
        <v>190592</v>
      </c>
      <c r="AI54" s="150">
        <v>0.01</v>
      </c>
      <c r="AJ54" s="281"/>
      <c r="AK54" s="151">
        <v>423733</v>
      </c>
      <c r="AL54" s="152">
        <v>5.0000000000000001E-3</v>
      </c>
      <c r="AM54" s="151">
        <v>289730</v>
      </c>
      <c r="AN54" s="152">
        <v>0.01</v>
      </c>
      <c r="AO54" s="18"/>
      <c r="AP54" s="119">
        <f t="shared" si="5"/>
        <v>534999</v>
      </c>
      <c r="AQ54" s="154">
        <f t="shared" si="6"/>
        <v>5.864768983193722E-3</v>
      </c>
      <c r="AR54" s="119">
        <f t="shared" si="7"/>
        <v>302449</v>
      </c>
      <c r="AS54" s="154">
        <f t="shared" si="8"/>
        <v>9.3622232470297242E-3</v>
      </c>
      <c r="AT54" s="286"/>
      <c r="AU54">
        <v>142098</v>
      </c>
      <c r="AV54">
        <v>79380</v>
      </c>
      <c r="AW54">
        <v>125021</v>
      </c>
      <c r="AX54">
        <v>70064</v>
      </c>
      <c r="AY54" s="75">
        <v>127836</v>
      </c>
      <c r="AZ54" s="75">
        <v>72666</v>
      </c>
      <c r="BA54" s="75">
        <v>140044</v>
      </c>
      <c r="BB54" s="75">
        <v>80339</v>
      </c>
      <c r="BD54" s="75">
        <v>217677</v>
      </c>
      <c r="BE54" s="75">
        <v>95486</v>
      </c>
    </row>
    <row r="55" spans="1:57" x14ac:dyDescent="0.6">
      <c r="A55" s="3" t="s">
        <v>38</v>
      </c>
      <c r="B55" s="155">
        <v>54155221</v>
      </c>
      <c r="C55" s="143">
        <v>1</v>
      </c>
      <c r="D55" s="164">
        <v>26398610</v>
      </c>
      <c r="E55" s="165">
        <v>1</v>
      </c>
      <c r="F55" s="12"/>
      <c r="G55" s="148">
        <v>61318316</v>
      </c>
      <c r="H55" s="120">
        <v>1</v>
      </c>
      <c r="I55" s="119">
        <v>25623316</v>
      </c>
      <c r="J55" s="120">
        <v>1</v>
      </c>
      <c r="K55" s="47"/>
      <c r="L55" s="119">
        <v>62817774</v>
      </c>
      <c r="M55" s="120">
        <v>1</v>
      </c>
      <c r="N55" s="119">
        <v>24829120</v>
      </c>
      <c r="O55" s="120">
        <v>1</v>
      </c>
      <c r="P55" s="47"/>
      <c r="Q55" s="119">
        <v>64883028</v>
      </c>
      <c r="R55" s="120">
        <v>1</v>
      </c>
      <c r="S55" s="119">
        <v>25546625</v>
      </c>
      <c r="T55" s="120">
        <v>1</v>
      </c>
      <c r="U55" s="14"/>
      <c r="V55" s="119">
        <v>67066142</v>
      </c>
      <c r="W55" s="120">
        <v>1</v>
      </c>
      <c r="X55" s="119">
        <v>26480898</v>
      </c>
      <c r="Y55" s="120">
        <v>1</v>
      </c>
      <c r="Z55" s="273"/>
      <c r="AA55" s="119">
        <v>69670235</v>
      </c>
      <c r="AB55" s="152">
        <v>1</v>
      </c>
      <c r="AC55" s="119">
        <v>27669756</v>
      </c>
      <c r="AD55" s="152">
        <v>1</v>
      </c>
      <c r="AE55" s="277"/>
      <c r="AF55" s="147">
        <v>74003899</v>
      </c>
      <c r="AG55" s="152">
        <v>1</v>
      </c>
      <c r="AH55" s="151">
        <v>29905011</v>
      </c>
      <c r="AI55" s="145">
        <v>1</v>
      </c>
      <c r="AJ55" s="281"/>
      <c r="AK55" s="147">
        <v>77820365</v>
      </c>
      <c r="AL55" s="152">
        <v>1</v>
      </c>
      <c r="AM55" s="147">
        <v>30474397</v>
      </c>
      <c r="AN55" s="145">
        <v>1</v>
      </c>
      <c r="AO55" s="18"/>
      <c r="AP55" s="119">
        <f t="shared" si="5"/>
        <v>91222519</v>
      </c>
      <c r="AQ55" s="154">
        <f t="shared" si="6"/>
        <v>1</v>
      </c>
      <c r="AR55" s="119">
        <f t="shared" si="7"/>
        <v>32305254</v>
      </c>
      <c r="AS55" s="154">
        <f t="shared" si="8"/>
        <v>1</v>
      </c>
      <c r="AT55" s="286"/>
      <c r="AU55">
        <v>22120015</v>
      </c>
      <c r="AV55">
        <v>7864857</v>
      </c>
      <c r="AW55">
        <v>22449227</v>
      </c>
      <c r="AX55">
        <v>7928160</v>
      </c>
      <c r="AY55">
        <v>24004303</v>
      </c>
      <c r="AZ55">
        <v>8517621</v>
      </c>
      <c r="BA55">
        <v>22648974</v>
      </c>
      <c r="BB55">
        <v>7994616</v>
      </c>
      <c r="BD55" s="75">
        <v>32452197</v>
      </c>
      <c r="BE55" s="75">
        <v>10476283</v>
      </c>
    </row>
    <row r="56" spans="1:57" x14ac:dyDescent="0.6">
      <c r="A56" s="166" t="s">
        <v>39</v>
      </c>
      <c r="B56" s="169">
        <f>SUM(B53,B52,B51,B50,B48,B47,B46,B45,B49,B42,B41,B38,B37,B36,)</f>
        <v>54155221</v>
      </c>
      <c r="C56" s="170">
        <f>SUM(C49:C53,C45:C48,C41:C42,C36:C38)</f>
        <v>1.01</v>
      </c>
      <c r="D56" s="180">
        <f>SUM(D49:D53,D45:D48,D41:D42,D36:D38)</f>
        <v>26398609</v>
      </c>
      <c r="E56" s="181">
        <f>SUM(E49:E53,E45:E48,E41:E42,E36:E38)</f>
        <v>1</v>
      </c>
      <c r="F56" s="12"/>
      <c r="G56" s="169">
        <f>SUM(G35,G40,G49,G44,G50,G51,G52,G53)</f>
        <v>61318316</v>
      </c>
      <c r="H56" s="170">
        <f>SUM(H35,H40,H49,H44,H50,H51,H52,H53)</f>
        <v>1</v>
      </c>
      <c r="I56" s="169">
        <f>SUM(I35,I40,I49,I44,I50,I51,I53,I52)</f>
        <v>25623317</v>
      </c>
      <c r="J56" s="170">
        <f>SUM(J35,J40,J49,J44,J50,J51,J52,J53)</f>
        <v>0.9900000000000001</v>
      </c>
      <c r="K56" s="12"/>
      <c r="L56" s="169">
        <f>SUM(L35,L40,L49,L44,L50,L51,L52,L53)</f>
        <v>62817775</v>
      </c>
      <c r="M56" s="170">
        <f>SUM(M35,M40,M49,M44,M50,M51,M53,M52)</f>
        <v>0.9900000000000001</v>
      </c>
      <c r="N56" s="169">
        <f>SUM(N35,N40,N44,N49,N50,N51,N52,N53)</f>
        <v>24829121</v>
      </c>
      <c r="O56" s="170">
        <f>SUM(O35,O40,O49,O44,O50,O51,O52,O53)</f>
        <v>0.9900000000000001</v>
      </c>
      <c r="P56" s="12"/>
      <c r="Q56" s="169">
        <f>SUM(Q35,Q40,Q49,Q44,Q50,Q51,Q52,Q53)</f>
        <v>64883028</v>
      </c>
      <c r="R56" s="170">
        <f>SUM(R35,R40,R49,R44,R50,R51,R52,R53)</f>
        <v>0.99000000000000021</v>
      </c>
      <c r="S56" s="169">
        <f>SUM(S50,S51,S52,S53,S44,S49,S40,S35)</f>
        <v>25546627</v>
      </c>
      <c r="T56" s="170">
        <f>SUM(T53,T52,T51,T50,T44,T49,T40,T35)</f>
        <v>0.99</v>
      </c>
      <c r="U56" s="14"/>
      <c r="V56" s="169">
        <f>SUM(V53,V52,V51,V50,V44,V49,V40,V35)</f>
        <v>67066143</v>
      </c>
      <c r="W56" s="170">
        <f>SUM(W50,W51,W52,W53,W44,W49,W40,W35)</f>
        <v>0.99</v>
      </c>
      <c r="X56" s="169">
        <f>SUM(X50,X51,X52,X53,X44,X49,X40,X35)</f>
        <v>26480899</v>
      </c>
      <c r="Y56" s="170">
        <f>SUM(Y53,Y52,Y51,Y50,Y44,Y49,Y40,Y35)</f>
        <v>0.99</v>
      </c>
      <c r="Z56" s="275"/>
      <c r="AA56" s="169">
        <f>SUM(AA49:AA54,AA44,AA40,AA35)</f>
        <v>69670236</v>
      </c>
      <c r="AB56" s="181">
        <f>SUM(AB49:AB54,AB44,AB40,AB35)</f>
        <v>1</v>
      </c>
      <c r="AC56" s="169">
        <f>SUM(AC49:AC54,AC44,AC40,AC35)</f>
        <v>27669758</v>
      </c>
      <c r="AD56" s="181">
        <f>SUM(AD49:AD54,AD44,AD40,AD35)</f>
        <v>1</v>
      </c>
      <c r="AE56" s="277"/>
      <c r="AF56" s="182">
        <f>SUM(AF49:AF54,AF44,AF40,AF35)</f>
        <v>74003900</v>
      </c>
      <c r="AG56" s="181">
        <f>SUM(AG49:AG54,AG44,AG40,AG35)</f>
        <v>0.99999999999999989</v>
      </c>
      <c r="AH56" s="183">
        <f>SUM(AH49:AH54,AH44,AH40,AH35)</f>
        <v>29905011</v>
      </c>
      <c r="AI56" s="184">
        <f>SUM(AI49:AI54,AI44,AI40,AI35)</f>
        <v>1.01</v>
      </c>
      <c r="AJ56" s="281"/>
      <c r="AK56" s="182">
        <f>SUM(AK49:AK54,AK44,AK40,AK35)</f>
        <v>77820354</v>
      </c>
      <c r="AL56" s="181">
        <f>SUM(AL49:AL54,AL44,AL40,AL35)</f>
        <v>0.997</v>
      </c>
      <c r="AM56" s="182">
        <f>SUM(AM49:AM54,AM44,AM40,AM35)</f>
        <v>30474392</v>
      </c>
      <c r="AN56" s="184">
        <f>SUM(AN49:AN54,AN44,AN40,AN35)</f>
        <v>0.99</v>
      </c>
      <c r="AO56" s="18"/>
      <c r="AP56" s="175">
        <f>SUM(AU56,AW56,AY56,BA56)</f>
        <v>91168766</v>
      </c>
      <c r="AQ56" s="176">
        <f t="shared" si="6"/>
        <v>0.99941074856746726</v>
      </c>
      <c r="AR56" s="175">
        <f t="shared" si="7"/>
        <v>32274860</v>
      </c>
      <c r="AS56" s="176">
        <f t="shared" si="8"/>
        <v>0.99905916232697012</v>
      </c>
      <c r="AU56" s="177">
        <f>AU34+AU39+AU43+AU49+AU50+AU51+AU52+AU53+AU54</f>
        <v>22120013</v>
      </c>
      <c r="AV56" s="177">
        <f>AV34+AV39+AV43+AV49+AV50+AV51+AV52+AV53+AV54</f>
        <v>7864858</v>
      </c>
      <c r="AW56" s="177">
        <f>SUM(AW49:AW54)+AW43+AW39+AW34</f>
        <v>22449228</v>
      </c>
      <c r="AX56" s="177">
        <f>SUM(AX49:AX54)+AX43+AX39+AX34</f>
        <v>7928162</v>
      </c>
      <c r="AY56" s="177">
        <f>AY34+AY39+AY43+AY49+AY50+AY51+AY52+AY53+AY54</f>
        <v>23950550</v>
      </c>
      <c r="AZ56" s="177">
        <f>SUM(AZ49:AZ54)+AZ43+AZ39+AZ34</f>
        <v>8487223</v>
      </c>
      <c r="BA56" s="177">
        <f>SUM(BA49:BA54)+BA43+BA39+BA34</f>
        <v>22648975</v>
      </c>
      <c r="BB56" s="177">
        <f>SUM(BB49:BB54)+BB43+BB39+BB34</f>
        <v>7994617</v>
      </c>
      <c r="BC56" s="122"/>
      <c r="BD56" s="177">
        <f>SUM(BD49:BD54)+BD43+BD39+BD34</f>
        <v>32452197</v>
      </c>
      <c r="BE56" s="177">
        <f>SUM(BE49:BE54)+BE43+BE39+BE34</f>
        <v>10476283</v>
      </c>
    </row>
    <row r="57" spans="1:57" x14ac:dyDescent="0.6">
      <c r="A57" s="3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273"/>
      <c r="AA57" s="80"/>
      <c r="AB57" s="80"/>
      <c r="AC57" s="80"/>
      <c r="AD57" s="80"/>
      <c r="AE57" s="277"/>
      <c r="AF57" s="87"/>
      <c r="AG57" s="87"/>
      <c r="AH57" s="87"/>
      <c r="AI57" s="87"/>
      <c r="AJ57" s="281"/>
      <c r="AK57" s="14"/>
      <c r="AL57" s="14"/>
      <c r="AM57" s="14"/>
      <c r="AN57" s="14"/>
      <c r="AO57" s="18"/>
      <c r="AP57" s="14"/>
      <c r="AQ57" s="14"/>
      <c r="AR57" s="14"/>
      <c r="AS57" s="14"/>
    </row>
    <row r="58" spans="1:57" x14ac:dyDescent="0.6">
      <c r="A58" s="37" t="s">
        <v>71</v>
      </c>
      <c r="B58" s="13"/>
      <c r="C58" s="13"/>
      <c r="D58" s="13"/>
      <c r="E58" s="13"/>
      <c r="F58" s="14"/>
      <c r="G58" s="13"/>
      <c r="H58" s="13"/>
      <c r="I58" s="13"/>
      <c r="J58" s="13"/>
      <c r="K58" s="14"/>
      <c r="L58" s="13"/>
      <c r="M58" s="13"/>
      <c r="N58" s="13"/>
      <c r="O58" s="13"/>
      <c r="P58" s="14"/>
      <c r="Q58" s="13"/>
      <c r="R58" s="13"/>
      <c r="S58" s="13"/>
      <c r="T58" s="13"/>
      <c r="U58" s="14"/>
      <c r="V58" s="13"/>
      <c r="W58" s="13"/>
      <c r="X58" s="13"/>
      <c r="Y58" s="13"/>
      <c r="Z58" s="14"/>
      <c r="AA58" s="13"/>
      <c r="AB58" s="13"/>
      <c r="AC58" s="13"/>
      <c r="AD58" s="13"/>
      <c r="AE58" s="274"/>
      <c r="AF58" s="73"/>
      <c r="AG58" s="73"/>
      <c r="AH58" s="73"/>
      <c r="AI58" s="73"/>
      <c r="AJ58" s="281"/>
      <c r="AK58" s="13"/>
      <c r="AL58" s="13"/>
      <c r="AM58" s="13"/>
      <c r="AN58" s="13"/>
      <c r="AO58" s="18"/>
      <c r="AP58" s="13"/>
      <c r="AQ58" s="13"/>
      <c r="AR58" s="13"/>
      <c r="AS58" s="13"/>
    </row>
    <row r="59" spans="1:57" s="2" customFormat="1" x14ac:dyDescent="0.6">
      <c r="A59" s="39"/>
      <c r="B59" s="336" t="s">
        <v>46</v>
      </c>
      <c r="C59" s="336"/>
      <c r="D59" s="336"/>
      <c r="E59" s="336"/>
      <c r="F59" s="269"/>
      <c r="G59" s="336" t="s">
        <v>47</v>
      </c>
      <c r="H59" s="336"/>
      <c r="I59" s="336"/>
      <c r="J59" s="336"/>
      <c r="K59" s="269"/>
      <c r="L59" s="336" t="s">
        <v>48</v>
      </c>
      <c r="M59" s="336"/>
      <c r="N59" s="336"/>
      <c r="O59" s="336"/>
      <c r="P59" s="269"/>
      <c r="Q59" s="336" t="s">
        <v>49</v>
      </c>
      <c r="R59" s="336"/>
      <c r="S59" s="336"/>
      <c r="T59" s="336"/>
      <c r="U59" s="269"/>
      <c r="V59" s="336" t="s">
        <v>50</v>
      </c>
      <c r="W59" s="336"/>
      <c r="X59" s="336"/>
      <c r="Y59" s="336"/>
      <c r="Z59" s="269"/>
      <c r="AA59" s="336" t="s">
        <v>51</v>
      </c>
      <c r="AB59" s="336"/>
      <c r="AC59" s="336"/>
      <c r="AD59" s="336"/>
      <c r="AE59" s="266"/>
      <c r="AF59" s="337" t="s">
        <v>9</v>
      </c>
      <c r="AG59" s="337"/>
      <c r="AH59" s="337"/>
      <c r="AI59" s="337"/>
      <c r="AJ59" s="267"/>
      <c r="AK59" s="337" t="s">
        <v>10</v>
      </c>
      <c r="AL59" s="337"/>
      <c r="AM59" s="337"/>
      <c r="AN59" s="337"/>
      <c r="AO59" s="285"/>
      <c r="AP59" s="335" t="s">
        <v>1</v>
      </c>
      <c r="AQ59" s="335"/>
      <c r="AR59" s="335"/>
      <c r="AS59" s="335"/>
    </row>
    <row r="60" spans="1:57" x14ac:dyDescent="0.6">
      <c r="A60" s="37" t="s">
        <v>72</v>
      </c>
      <c r="B60" s="13" t="s">
        <v>16</v>
      </c>
      <c r="C60" s="13" t="s">
        <v>17</v>
      </c>
      <c r="D60" s="13" t="s">
        <v>18</v>
      </c>
      <c r="E60" s="13" t="s">
        <v>19</v>
      </c>
      <c r="F60" s="14"/>
      <c r="G60" s="13" t="s">
        <v>16</v>
      </c>
      <c r="H60" s="13" t="s">
        <v>17</v>
      </c>
      <c r="I60" s="13" t="s">
        <v>18</v>
      </c>
      <c r="J60" s="13" t="s">
        <v>19</v>
      </c>
      <c r="K60" s="14"/>
      <c r="L60" s="13" t="s">
        <v>16</v>
      </c>
      <c r="M60" s="13" t="s">
        <v>17</v>
      </c>
      <c r="N60" s="13" t="s">
        <v>18</v>
      </c>
      <c r="O60" s="13" t="s">
        <v>19</v>
      </c>
      <c r="P60" s="14"/>
      <c r="Q60" s="13" t="s">
        <v>16</v>
      </c>
      <c r="R60" s="13" t="s">
        <v>17</v>
      </c>
      <c r="S60" s="13" t="s">
        <v>18</v>
      </c>
      <c r="T60" s="13" t="s">
        <v>19</v>
      </c>
      <c r="U60" s="14"/>
      <c r="V60" s="13" t="s">
        <v>16</v>
      </c>
      <c r="W60" s="13" t="s">
        <v>17</v>
      </c>
      <c r="X60" s="13" t="s">
        <v>18</v>
      </c>
      <c r="Y60" s="13" t="s">
        <v>19</v>
      </c>
      <c r="Z60" s="14"/>
      <c r="AA60" s="13" t="s">
        <v>16</v>
      </c>
      <c r="AB60" s="13" t="s">
        <v>17</v>
      </c>
      <c r="AC60" s="13" t="s">
        <v>18</v>
      </c>
      <c r="AD60" s="13" t="s">
        <v>19</v>
      </c>
      <c r="AE60" s="274"/>
      <c r="AF60" s="73" t="s">
        <v>16</v>
      </c>
      <c r="AG60" s="73" t="s">
        <v>17</v>
      </c>
      <c r="AH60" s="73" t="s">
        <v>18</v>
      </c>
      <c r="AI60" s="73" t="s">
        <v>19</v>
      </c>
      <c r="AJ60" s="281"/>
      <c r="AK60" s="73" t="s">
        <v>16</v>
      </c>
      <c r="AL60" s="73" t="s">
        <v>17</v>
      </c>
      <c r="AM60" s="73" t="s">
        <v>18</v>
      </c>
      <c r="AN60" s="73" t="s">
        <v>19</v>
      </c>
      <c r="AO60" s="18"/>
      <c r="AP60" s="108" t="s">
        <v>16</v>
      </c>
      <c r="AQ60" s="109" t="s">
        <v>17</v>
      </c>
      <c r="AR60" s="109" t="s">
        <v>18</v>
      </c>
      <c r="AS60" s="109" t="s">
        <v>19</v>
      </c>
    </row>
    <row r="61" spans="1:57" x14ac:dyDescent="0.6">
      <c r="A61" s="190" t="s">
        <v>73</v>
      </c>
      <c r="B61" s="148">
        <v>30747379</v>
      </c>
      <c r="C61" s="143">
        <v>0.56999999999999995</v>
      </c>
      <c r="D61" s="155">
        <v>11362641</v>
      </c>
      <c r="E61" s="143">
        <v>0.43</v>
      </c>
      <c r="F61" s="14"/>
      <c r="G61" s="119">
        <v>34018630</v>
      </c>
      <c r="H61" s="120">
        <v>0.55000000000000004</v>
      </c>
      <c r="I61" s="119">
        <v>10923157</v>
      </c>
      <c r="J61" s="120">
        <v>0.43</v>
      </c>
      <c r="K61" s="14"/>
      <c r="L61" s="119">
        <v>35541050</v>
      </c>
      <c r="M61" s="120">
        <v>0.56999999999999995</v>
      </c>
      <c r="N61" s="119">
        <v>11033924</v>
      </c>
      <c r="O61" s="120">
        <v>0.44</v>
      </c>
      <c r="P61" s="14"/>
      <c r="Q61" s="119">
        <v>36766023</v>
      </c>
      <c r="R61" s="120">
        <v>0.56999999999999995</v>
      </c>
      <c r="S61" s="119">
        <v>11373568</v>
      </c>
      <c r="T61" s="120">
        <v>0.45</v>
      </c>
      <c r="U61" s="14"/>
      <c r="V61" s="119">
        <v>38000262</v>
      </c>
      <c r="W61" s="120">
        <v>0.56999999999999995</v>
      </c>
      <c r="X61" s="119">
        <v>11777831</v>
      </c>
      <c r="Y61" s="120">
        <v>0.44</v>
      </c>
      <c r="Z61" s="14"/>
      <c r="AA61" s="119">
        <v>38124424</v>
      </c>
      <c r="AB61" s="120">
        <v>0.55000000000000004</v>
      </c>
      <c r="AC61" s="119">
        <v>11874614</v>
      </c>
      <c r="AD61" s="120">
        <v>0.43</v>
      </c>
      <c r="AE61" s="277"/>
      <c r="AF61" s="158">
        <v>38391419</v>
      </c>
      <c r="AG61" s="185">
        <v>0.52</v>
      </c>
      <c r="AH61" s="149">
        <v>11924376</v>
      </c>
      <c r="AI61" s="185">
        <v>0.4</v>
      </c>
      <c r="AK61" s="187">
        <v>39651315</v>
      </c>
      <c r="AL61" s="188">
        <v>0.51</v>
      </c>
      <c r="AM61" s="187">
        <v>12042402</v>
      </c>
      <c r="AN61" s="188">
        <v>0.4</v>
      </c>
      <c r="AO61" s="18"/>
      <c r="AP61" s="119">
        <f>SUM(AU61,AW61,AY61,BA61)</f>
        <v>44489108</v>
      </c>
      <c r="AQ61" s="154">
        <f>AP61/$AP$55</f>
        <v>0.48769874464878565</v>
      </c>
      <c r="AR61" s="119">
        <f>SUM(AV61,AX61,AZ61,BB61)</f>
        <v>12463968</v>
      </c>
      <c r="AS61" s="154">
        <f>AR61/$AR$55</f>
        <v>0.38581860399549867</v>
      </c>
      <c r="AU61">
        <v>10477806</v>
      </c>
      <c r="AV61">
        <v>2942795</v>
      </c>
      <c r="AW61">
        <v>11109332</v>
      </c>
      <c r="AX61">
        <v>3109870</v>
      </c>
      <c r="AY61">
        <v>11905244</v>
      </c>
      <c r="AZ61">
        <v>3325065</v>
      </c>
      <c r="BA61">
        <v>10996726</v>
      </c>
      <c r="BB61">
        <v>3086238</v>
      </c>
      <c r="BD61" s="75">
        <v>13948962</v>
      </c>
      <c r="BE61" s="75">
        <v>3538045</v>
      </c>
    </row>
    <row r="62" spans="1:57" x14ac:dyDescent="0.6">
      <c r="A62" s="166" t="s">
        <v>39</v>
      </c>
      <c r="B62" s="169">
        <f>SUM(B63:B87)</f>
        <v>30747377</v>
      </c>
      <c r="C62" s="170">
        <f>SUM(C63:C87)</f>
        <v>0.57000000000000006</v>
      </c>
      <c r="D62" s="169">
        <f>SUM(D63:D87)</f>
        <v>11362639</v>
      </c>
      <c r="E62" s="170">
        <f>SUM(E63:E87)</f>
        <v>0.4300000000000001</v>
      </c>
      <c r="F62" s="14"/>
      <c r="G62" s="167">
        <f>SUM(G63:G87)</f>
        <v>34018629</v>
      </c>
      <c r="H62" s="168">
        <f>SUM(H63:H87)</f>
        <v>0.55000000000000004</v>
      </c>
      <c r="I62" s="167">
        <f>SUM(I63:I87)</f>
        <v>10923159</v>
      </c>
      <c r="J62" s="168">
        <f>SUM(J63:J87)</f>
        <v>0.43000000000000005</v>
      </c>
      <c r="K62" s="14"/>
      <c r="L62" s="167">
        <f>SUM(L63:L87)</f>
        <v>35541052</v>
      </c>
      <c r="M62" s="168">
        <f>SUM(M63:M87)</f>
        <v>0.56000000000000005</v>
      </c>
      <c r="N62" s="167">
        <f>SUM(N63:N87)</f>
        <v>11033926</v>
      </c>
      <c r="O62" s="168">
        <f>SUM(O63:O87)</f>
        <v>0.46000000000000013</v>
      </c>
      <c r="P62" s="14"/>
      <c r="Q62" s="167">
        <f>SUM(Q63:Q87)</f>
        <v>36766021</v>
      </c>
      <c r="R62" s="168">
        <f>SUM(R63:R87)</f>
        <v>0.57000000000000006</v>
      </c>
      <c r="S62" s="167">
        <f>SUM(S63:S87)</f>
        <v>11373569</v>
      </c>
      <c r="T62" s="168">
        <f>SUM(T63:T87)</f>
        <v>0.46000000000000013</v>
      </c>
      <c r="U62" s="14"/>
      <c r="V62" s="167">
        <f>SUM(V63:V87)</f>
        <v>38000261</v>
      </c>
      <c r="W62" s="168">
        <f>SUM(W63:W87)</f>
        <v>0.55000000000000004</v>
      </c>
      <c r="X62" s="167">
        <f>SUM(X63:X87)</f>
        <v>11777832</v>
      </c>
      <c r="Y62" s="168">
        <f>SUM(Y63:Y87)</f>
        <v>0.45000000000000007</v>
      </c>
      <c r="Z62" s="14"/>
      <c r="AA62" s="167">
        <f>SUM(AA63:AA87)</f>
        <v>38124425</v>
      </c>
      <c r="AB62" s="168">
        <f>SUM(AB63:AB87)</f>
        <v>0.54</v>
      </c>
      <c r="AC62" s="167">
        <f>SUM(AC63:AC87)</f>
        <v>11874614</v>
      </c>
      <c r="AD62" s="168">
        <f>SUM(AD63:AD87)</f>
        <v>0.44000000000000006</v>
      </c>
      <c r="AE62" s="277"/>
      <c r="AF62" s="172">
        <f>SUM(AF63:AF87)</f>
        <v>38391421</v>
      </c>
      <c r="AG62" s="171">
        <f>SUM(AG63:AG87)</f>
        <v>0.50000000000000011</v>
      </c>
      <c r="AH62" s="173">
        <f>SUM(AH63:AH87)</f>
        <v>11924376</v>
      </c>
      <c r="AI62" s="171">
        <f>SUM(AI63:AI87)</f>
        <v>0.39000000000000007</v>
      </c>
      <c r="AK62" s="191">
        <f>SUM(AK63:AK87)</f>
        <v>39651316</v>
      </c>
      <c r="AL62" s="192">
        <f>SUM(AL63:AL87)</f>
        <v>0.48000000000000009</v>
      </c>
      <c r="AM62" s="191">
        <f>SUM(AM63:AM87)</f>
        <v>12042403</v>
      </c>
      <c r="AN62" s="192">
        <f>SUM(AN63:AN87)</f>
        <v>0.39000000000000007</v>
      </c>
      <c r="AO62" s="18"/>
      <c r="AP62" s="175">
        <f t="shared" ref="AP62:AP87" si="12">SUM(AU62,AW62,AY62,BA62)</f>
        <v>43296175</v>
      </c>
      <c r="AQ62" s="176">
        <f t="shared" ref="AQ62:AQ125" si="13">AP62/$AP$55</f>
        <v>0.47462156794858956</v>
      </c>
      <c r="AR62" s="175">
        <f t="shared" ref="AR62:AR87" si="14">SUM(AV62,AX62,AZ62,BB62)</f>
        <v>12405897</v>
      </c>
      <c r="AS62" s="176">
        <f t="shared" ref="AS62:AS125" si="15">AR62/$AR$55</f>
        <v>0.38402103261593301</v>
      </c>
      <c r="AU62" s="177">
        <f t="shared" ref="AU62:BB62" si="16">SUM(AU63:AU87)</f>
        <v>9284865</v>
      </c>
      <c r="AV62" s="177">
        <f t="shared" si="16"/>
        <v>2884723</v>
      </c>
      <c r="AW62" s="177">
        <f t="shared" si="16"/>
        <v>11109338</v>
      </c>
      <c r="AX62" s="177">
        <f t="shared" si="16"/>
        <v>3109872</v>
      </c>
      <c r="AY62" s="179">
        <f t="shared" si="16"/>
        <v>11905244</v>
      </c>
      <c r="AZ62" s="179">
        <f t="shared" si="16"/>
        <v>3325063</v>
      </c>
      <c r="BA62" s="193">
        <f t="shared" si="16"/>
        <v>10996728</v>
      </c>
      <c r="BB62" s="193">
        <f t="shared" si="16"/>
        <v>3086239</v>
      </c>
      <c r="BD62" s="194">
        <f>SUM(BD63:BD87)</f>
        <v>13948962</v>
      </c>
      <c r="BE62" s="194">
        <f>SUM(BE63:BE87)</f>
        <v>3538047</v>
      </c>
    </row>
    <row r="63" spans="1:57" x14ac:dyDescent="0.6">
      <c r="A63" s="33" t="s">
        <v>74</v>
      </c>
      <c r="B63" s="22">
        <v>1787541</v>
      </c>
      <c r="C63" s="23">
        <v>0.03</v>
      </c>
      <c r="D63" s="22">
        <v>227062</v>
      </c>
      <c r="E63" s="23">
        <v>0.01</v>
      </c>
      <c r="F63" s="14"/>
      <c r="G63" s="24">
        <v>1717099</v>
      </c>
      <c r="H63" s="25">
        <v>0.03</v>
      </c>
      <c r="I63" s="24">
        <v>208738</v>
      </c>
      <c r="J63" s="25">
        <v>0.01</v>
      </c>
      <c r="K63" s="14"/>
      <c r="L63" s="24">
        <v>1907447</v>
      </c>
      <c r="M63" s="25">
        <v>0.03</v>
      </c>
      <c r="N63" s="24">
        <v>229223</v>
      </c>
      <c r="O63" s="25">
        <v>0.01</v>
      </c>
      <c r="P63" s="14"/>
      <c r="Q63" s="24">
        <v>2132971</v>
      </c>
      <c r="R63" s="25">
        <v>0.03</v>
      </c>
      <c r="S63" s="24">
        <v>257136</v>
      </c>
      <c r="T63" s="25">
        <v>0.01</v>
      </c>
      <c r="U63" s="14"/>
      <c r="V63" s="24">
        <v>2317396</v>
      </c>
      <c r="W63" s="25">
        <v>0.03</v>
      </c>
      <c r="X63" s="24">
        <v>278765</v>
      </c>
      <c r="Y63" s="25">
        <v>0.01</v>
      </c>
      <c r="Z63" s="14"/>
      <c r="AA63" s="24">
        <v>2186763</v>
      </c>
      <c r="AB63" s="25">
        <v>0.03</v>
      </c>
      <c r="AC63" s="24">
        <v>263599</v>
      </c>
      <c r="AD63" s="25">
        <v>0.01</v>
      </c>
      <c r="AF63" s="83">
        <v>2017063</v>
      </c>
      <c r="AG63" s="84">
        <v>0.03</v>
      </c>
      <c r="AH63" s="83">
        <v>243065</v>
      </c>
      <c r="AI63" s="84">
        <v>0.01</v>
      </c>
      <c r="AJ63" s="281"/>
      <c r="AK63" s="78">
        <v>2115955</v>
      </c>
      <c r="AL63" s="79">
        <v>0.03</v>
      </c>
      <c r="AM63" s="78">
        <v>252300</v>
      </c>
      <c r="AN63" s="79">
        <v>0.01</v>
      </c>
      <c r="AO63" s="18"/>
      <c r="AP63" s="24">
        <f t="shared" si="12"/>
        <v>2346291</v>
      </c>
      <c r="AQ63" s="110">
        <f t="shared" si="13"/>
        <v>2.5720524117515325E-2</v>
      </c>
      <c r="AR63" s="24">
        <f t="shared" si="14"/>
        <v>273476</v>
      </c>
      <c r="AS63" s="110">
        <f t="shared" si="15"/>
        <v>8.4653722270686994E-3</v>
      </c>
      <c r="AU63">
        <v>496556</v>
      </c>
      <c r="AV63">
        <v>60041</v>
      </c>
      <c r="AW63">
        <v>592366</v>
      </c>
      <c r="AX63">
        <v>68677</v>
      </c>
      <c r="AY63">
        <v>652547</v>
      </c>
      <c r="AZ63">
        <v>75616</v>
      </c>
      <c r="BA63">
        <v>604822</v>
      </c>
      <c r="BB63">
        <v>69142</v>
      </c>
      <c r="BD63" s="75">
        <v>734737</v>
      </c>
      <c r="BE63" s="75">
        <v>84396</v>
      </c>
    </row>
    <row r="64" spans="1:57" x14ac:dyDescent="0.6">
      <c r="A64" s="33" t="s">
        <v>75</v>
      </c>
      <c r="B64" s="22">
        <v>737220</v>
      </c>
      <c r="C64" s="23">
        <v>0.01</v>
      </c>
      <c r="D64" s="22">
        <v>810044</v>
      </c>
      <c r="E64" s="23">
        <v>0.03</v>
      </c>
      <c r="F64" s="14"/>
      <c r="G64" s="24">
        <v>957926</v>
      </c>
      <c r="H64" s="25">
        <v>0.02</v>
      </c>
      <c r="I64" s="24">
        <v>711411</v>
      </c>
      <c r="J64" s="25">
        <v>0.03</v>
      </c>
      <c r="K64" s="14"/>
      <c r="L64" s="24">
        <v>1030741</v>
      </c>
      <c r="M64" s="25">
        <v>0.02</v>
      </c>
      <c r="N64" s="24">
        <v>642924</v>
      </c>
      <c r="O64" s="25">
        <v>0.03</v>
      </c>
      <c r="P64" s="14"/>
      <c r="Q64" s="24">
        <v>1103280</v>
      </c>
      <c r="R64" s="25">
        <v>0.02</v>
      </c>
      <c r="S64" s="24">
        <v>669578</v>
      </c>
      <c r="T64" s="25">
        <v>0.03</v>
      </c>
      <c r="U64" s="14"/>
      <c r="V64" s="24">
        <v>1112640</v>
      </c>
      <c r="W64" s="25">
        <v>0.02</v>
      </c>
      <c r="X64" s="24">
        <v>682274</v>
      </c>
      <c r="Y64" s="25">
        <v>0.03</v>
      </c>
      <c r="Z64" s="14"/>
      <c r="AA64" s="24">
        <v>1166114</v>
      </c>
      <c r="AB64" s="25">
        <v>0.02</v>
      </c>
      <c r="AC64" s="24">
        <v>707856</v>
      </c>
      <c r="AD64" s="25">
        <v>0.03</v>
      </c>
      <c r="AF64" s="83">
        <v>1145158</v>
      </c>
      <c r="AG64" s="84">
        <v>0.02</v>
      </c>
      <c r="AH64" s="83">
        <v>696529</v>
      </c>
      <c r="AI64" s="84">
        <v>0.02</v>
      </c>
      <c r="AJ64" s="281"/>
      <c r="AK64" s="78">
        <v>1297995</v>
      </c>
      <c r="AL64" s="79">
        <v>0.02</v>
      </c>
      <c r="AM64" s="78">
        <v>738141</v>
      </c>
      <c r="AN64" s="79">
        <v>0.02</v>
      </c>
      <c r="AO64" s="18"/>
      <c r="AP64" s="24">
        <f t="shared" si="12"/>
        <v>1510252</v>
      </c>
      <c r="AQ64" s="110">
        <f t="shared" si="13"/>
        <v>1.6555692788970233E-2</v>
      </c>
      <c r="AR64" s="24">
        <f t="shared" si="14"/>
        <v>768385</v>
      </c>
      <c r="AS64" s="110">
        <f t="shared" si="15"/>
        <v>2.3785140336615215E-2</v>
      </c>
      <c r="AU64">
        <v>288952</v>
      </c>
      <c r="AV64">
        <v>175711</v>
      </c>
      <c r="AW64">
        <v>393419</v>
      </c>
      <c r="AX64">
        <v>191858</v>
      </c>
      <c r="AY64">
        <v>412397</v>
      </c>
      <c r="AZ64">
        <v>199903</v>
      </c>
      <c r="BA64">
        <v>415484</v>
      </c>
      <c r="BB64">
        <v>200913</v>
      </c>
      <c r="BD64" s="75">
        <v>593924</v>
      </c>
      <c r="BE64" s="75">
        <v>248845</v>
      </c>
    </row>
    <row r="65" spans="1:57" x14ac:dyDescent="0.6">
      <c r="A65" s="33" t="s">
        <v>76</v>
      </c>
      <c r="B65" s="22">
        <v>1511453</v>
      </c>
      <c r="C65" s="23">
        <v>0.03</v>
      </c>
      <c r="D65" s="22">
        <v>675098</v>
      </c>
      <c r="E65" s="23">
        <v>0.03</v>
      </c>
      <c r="F65" s="14"/>
      <c r="G65" s="24">
        <v>1792336</v>
      </c>
      <c r="H65" s="25">
        <v>0.03</v>
      </c>
      <c r="I65" s="24">
        <v>618957</v>
      </c>
      <c r="J65" s="25">
        <v>0.02</v>
      </c>
      <c r="K65" s="14"/>
      <c r="L65" s="24">
        <v>1994485</v>
      </c>
      <c r="M65" s="25">
        <v>0.03</v>
      </c>
      <c r="N65" s="24">
        <v>657945</v>
      </c>
      <c r="O65" s="25">
        <v>0.03</v>
      </c>
      <c r="P65" s="14"/>
      <c r="Q65" s="24">
        <v>1945095</v>
      </c>
      <c r="R65" s="25">
        <v>0.03</v>
      </c>
      <c r="S65" s="24">
        <v>643300</v>
      </c>
      <c r="T65" s="25">
        <v>0.03</v>
      </c>
      <c r="U65" s="14"/>
      <c r="V65" s="24">
        <v>1895882</v>
      </c>
      <c r="W65" s="25">
        <v>0.03</v>
      </c>
      <c r="X65" s="24">
        <v>631132</v>
      </c>
      <c r="Y65" s="25">
        <v>0.02</v>
      </c>
      <c r="Z65" s="14"/>
      <c r="AA65" s="24">
        <v>1995507</v>
      </c>
      <c r="AB65" s="25">
        <v>0.03</v>
      </c>
      <c r="AC65" s="24">
        <v>662352</v>
      </c>
      <c r="AD65" s="25">
        <v>0.02</v>
      </c>
      <c r="AF65" s="83">
        <v>2025405</v>
      </c>
      <c r="AG65" s="84">
        <v>0.03</v>
      </c>
      <c r="AH65" s="83">
        <v>673723</v>
      </c>
      <c r="AI65" s="84">
        <v>0.02</v>
      </c>
      <c r="AJ65" s="281"/>
      <c r="AK65" s="78">
        <v>2053900</v>
      </c>
      <c r="AL65" s="79">
        <v>0.03</v>
      </c>
      <c r="AM65" s="78">
        <v>664637</v>
      </c>
      <c r="AN65" s="79">
        <v>0.02</v>
      </c>
      <c r="AO65" s="18"/>
      <c r="AP65" s="24">
        <f t="shared" si="12"/>
        <v>2155549</v>
      </c>
      <c r="AQ65" s="110">
        <f t="shared" si="13"/>
        <v>2.3629571115000671E-2</v>
      </c>
      <c r="AR65" s="24">
        <f t="shared" si="14"/>
        <v>666866</v>
      </c>
      <c r="AS65" s="110">
        <f t="shared" si="15"/>
        <v>2.0642648406355203E-2</v>
      </c>
      <c r="AU65">
        <v>476384</v>
      </c>
      <c r="AV65">
        <v>159544</v>
      </c>
      <c r="AW65">
        <v>559173</v>
      </c>
      <c r="AX65">
        <v>170199</v>
      </c>
      <c r="AY65">
        <v>586816</v>
      </c>
      <c r="AZ65">
        <v>176169</v>
      </c>
      <c r="BA65">
        <v>533176</v>
      </c>
      <c r="BB65">
        <v>160954</v>
      </c>
      <c r="BD65" s="75">
        <v>726238</v>
      </c>
      <c r="BE65" s="75">
        <v>203853</v>
      </c>
    </row>
    <row r="66" spans="1:57" x14ac:dyDescent="0.6">
      <c r="A66" s="33" t="s">
        <v>77</v>
      </c>
      <c r="B66" s="22">
        <v>675336</v>
      </c>
      <c r="C66" s="23">
        <v>0.01</v>
      </c>
      <c r="D66" s="22">
        <v>619219</v>
      </c>
      <c r="E66" s="23">
        <v>0.02</v>
      </c>
      <c r="F66" s="14"/>
      <c r="G66" s="24">
        <v>842260</v>
      </c>
      <c r="H66" s="25">
        <v>0.01</v>
      </c>
      <c r="I66" s="24">
        <v>585106</v>
      </c>
      <c r="J66" s="25">
        <v>0.02</v>
      </c>
      <c r="K66" s="14"/>
      <c r="L66" s="24">
        <v>898966</v>
      </c>
      <c r="M66" s="25">
        <v>0.01</v>
      </c>
      <c r="N66" s="24">
        <v>584142</v>
      </c>
      <c r="O66" s="25">
        <v>0.02</v>
      </c>
      <c r="P66" s="14"/>
      <c r="Q66" s="24">
        <v>907285</v>
      </c>
      <c r="R66" s="25">
        <v>0.01</v>
      </c>
      <c r="S66" s="24">
        <v>600947</v>
      </c>
      <c r="T66" s="25">
        <v>0.02</v>
      </c>
      <c r="U66" s="14"/>
      <c r="V66" s="24">
        <v>990057</v>
      </c>
      <c r="W66" s="25">
        <v>0.01</v>
      </c>
      <c r="X66" s="24">
        <v>649217</v>
      </c>
      <c r="Y66" s="25">
        <v>0.02</v>
      </c>
      <c r="Z66" s="14"/>
      <c r="AA66" s="24">
        <v>971548</v>
      </c>
      <c r="AB66" s="25">
        <v>0.01</v>
      </c>
      <c r="AC66" s="24">
        <v>628495</v>
      </c>
      <c r="AD66" s="25">
        <v>0.02</v>
      </c>
      <c r="AF66" s="83">
        <v>1009884</v>
      </c>
      <c r="AG66" s="84">
        <v>0.01</v>
      </c>
      <c r="AH66" s="83">
        <v>655948</v>
      </c>
      <c r="AI66" s="84">
        <v>0.02</v>
      </c>
      <c r="AJ66" s="281"/>
      <c r="AK66" s="78">
        <v>1047582</v>
      </c>
      <c r="AL66" s="79">
        <v>0.01</v>
      </c>
      <c r="AM66" s="78">
        <v>641280</v>
      </c>
      <c r="AN66" s="79">
        <v>0.02</v>
      </c>
      <c r="AO66" s="18"/>
      <c r="AP66" s="24">
        <f t="shared" si="12"/>
        <v>1189494</v>
      </c>
      <c r="AQ66" s="110">
        <f t="shared" si="13"/>
        <v>1.3039477675463007E-2</v>
      </c>
      <c r="AR66" s="24">
        <f t="shared" si="14"/>
        <v>659934</v>
      </c>
      <c r="AS66" s="110">
        <f t="shared" si="15"/>
        <v>2.0428070307077602E-2</v>
      </c>
      <c r="AU66">
        <v>230435</v>
      </c>
      <c r="AV66">
        <v>149550</v>
      </c>
      <c r="AW66">
        <v>318055</v>
      </c>
      <c r="AX66">
        <v>169658</v>
      </c>
      <c r="AY66">
        <v>346371</v>
      </c>
      <c r="AZ66">
        <v>183857</v>
      </c>
      <c r="BA66">
        <v>294633</v>
      </c>
      <c r="BB66">
        <v>156869</v>
      </c>
      <c r="BD66" s="75">
        <v>409977</v>
      </c>
      <c r="BE66" s="75">
        <v>176301</v>
      </c>
    </row>
    <row r="67" spans="1:57" x14ac:dyDescent="0.6">
      <c r="A67" s="33" t="s">
        <v>78</v>
      </c>
      <c r="B67" s="22">
        <v>1422088</v>
      </c>
      <c r="C67" s="23">
        <v>0.03</v>
      </c>
      <c r="D67" s="22">
        <v>363660</v>
      </c>
      <c r="E67" s="23">
        <v>0.01</v>
      </c>
      <c r="F67" s="14"/>
      <c r="G67" s="24">
        <v>1401628</v>
      </c>
      <c r="H67" s="25">
        <v>0.02</v>
      </c>
      <c r="I67" s="24">
        <v>328942</v>
      </c>
      <c r="J67" s="25">
        <v>0.01</v>
      </c>
      <c r="K67" s="14"/>
      <c r="L67" s="24">
        <v>1451949</v>
      </c>
      <c r="M67" s="25">
        <v>0.02</v>
      </c>
      <c r="N67" s="24">
        <v>333754</v>
      </c>
      <c r="O67" s="25">
        <v>0.01</v>
      </c>
      <c r="P67" s="14"/>
      <c r="Q67" s="24">
        <v>1431188</v>
      </c>
      <c r="R67" s="25">
        <v>0.02</v>
      </c>
      <c r="S67" s="24">
        <v>329280</v>
      </c>
      <c r="T67" s="25">
        <v>0.01</v>
      </c>
      <c r="U67" s="14"/>
      <c r="V67" s="24">
        <v>1489967</v>
      </c>
      <c r="W67" s="25">
        <v>0.02</v>
      </c>
      <c r="X67" s="24">
        <v>344273</v>
      </c>
      <c r="Y67" s="25">
        <v>0.01</v>
      </c>
      <c r="Z67" s="14"/>
      <c r="AA67" s="24">
        <v>1644750</v>
      </c>
      <c r="AB67" s="25">
        <v>0.02</v>
      </c>
      <c r="AC67" s="24">
        <v>378846</v>
      </c>
      <c r="AD67" s="25">
        <v>0.01</v>
      </c>
      <c r="AF67" s="83">
        <v>1602330</v>
      </c>
      <c r="AG67" s="84">
        <v>0.02</v>
      </c>
      <c r="AH67" s="83">
        <v>367111</v>
      </c>
      <c r="AI67" s="84">
        <v>0.01</v>
      </c>
      <c r="AJ67" s="281"/>
      <c r="AK67" s="78">
        <v>1714995</v>
      </c>
      <c r="AL67" s="79">
        <v>0.02</v>
      </c>
      <c r="AM67" s="78">
        <v>387691</v>
      </c>
      <c r="AN67" s="79">
        <v>0.01</v>
      </c>
      <c r="AO67" s="18"/>
      <c r="AP67" s="24">
        <f t="shared" si="12"/>
        <v>1844397</v>
      </c>
      <c r="AQ67" s="110">
        <f t="shared" si="13"/>
        <v>2.0218658947578502E-2</v>
      </c>
      <c r="AR67" s="24">
        <f t="shared" si="14"/>
        <v>402293</v>
      </c>
      <c r="AS67" s="110">
        <f t="shared" si="15"/>
        <v>1.2452866026064987E-2</v>
      </c>
      <c r="AU67">
        <v>410739</v>
      </c>
      <c r="AV67">
        <v>94743</v>
      </c>
      <c r="AW67">
        <v>477567</v>
      </c>
      <c r="AX67">
        <v>102801</v>
      </c>
      <c r="AY67">
        <v>514137</v>
      </c>
      <c r="AZ67">
        <v>110196</v>
      </c>
      <c r="BA67">
        <v>441954</v>
      </c>
      <c r="BB67">
        <v>94553</v>
      </c>
      <c r="BD67" s="75">
        <v>576881</v>
      </c>
      <c r="BE67" s="75">
        <v>114370</v>
      </c>
    </row>
    <row r="68" spans="1:57" x14ac:dyDescent="0.6">
      <c r="A68" s="33" t="s">
        <v>79</v>
      </c>
      <c r="B68" s="22">
        <v>304415</v>
      </c>
      <c r="C68" s="23">
        <v>0.01</v>
      </c>
      <c r="D68" s="22">
        <v>140518</v>
      </c>
      <c r="E68" s="23">
        <v>0.01</v>
      </c>
      <c r="F68" s="14"/>
      <c r="G68" s="24">
        <v>387161</v>
      </c>
      <c r="H68" s="25">
        <v>0.01</v>
      </c>
      <c r="I68" s="24">
        <v>138376</v>
      </c>
      <c r="J68" s="25">
        <v>0.01</v>
      </c>
      <c r="K68" s="14"/>
      <c r="L68" s="24">
        <v>417254</v>
      </c>
      <c r="M68" s="25">
        <v>0.01</v>
      </c>
      <c r="N68" s="24">
        <v>143472</v>
      </c>
      <c r="O68" s="25">
        <v>0.01</v>
      </c>
      <c r="P68" s="14"/>
      <c r="Q68" s="24">
        <v>399150</v>
      </c>
      <c r="R68" s="25">
        <v>0.01</v>
      </c>
      <c r="S68" s="24">
        <v>137577</v>
      </c>
      <c r="T68" s="25">
        <v>0.01</v>
      </c>
      <c r="U68" s="14"/>
      <c r="V68" s="24">
        <v>398118</v>
      </c>
      <c r="W68" s="25">
        <v>0.01</v>
      </c>
      <c r="X68" s="24">
        <v>139306</v>
      </c>
      <c r="Y68" s="25">
        <v>0.01</v>
      </c>
      <c r="Z68" s="14"/>
      <c r="AA68" s="24">
        <v>391907</v>
      </c>
      <c r="AB68" s="25">
        <v>0.01</v>
      </c>
      <c r="AC68" s="24">
        <v>134871</v>
      </c>
      <c r="AD68" s="25">
        <v>0</v>
      </c>
      <c r="AF68" s="83">
        <v>355649</v>
      </c>
      <c r="AG68" s="84">
        <v>0</v>
      </c>
      <c r="AH68" s="83">
        <v>123804</v>
      </c>
      <c r="AI68" s="84">
        <v>0</v>
      </c>
      <c r="AJ68" s="281"/>
      <c r="AK68" s="78">
        <v>388699</v>
      </c>
      <c r="AL68" s="79">
        <v>0</v>
      </c>
      <c r="AM68" s="78">
        <v>130704</v>
      </c>
      <c r="AN68" s="79">
        <v>0</v>
      </c>
      <c r="AO68" s="18"/>
      <c r="AP68" s="24">
        <f t="shared" si="12"/>
        <v>414174</v>
      </c>
      <c r="AQ68" s="110">
        <f t="shared" si="13"/>
        <v>4.5402605030014573E-3</v>
      </c>
      <c r="AR68" s="24">
        <f t="shared" si="14"/>
        <v>134934</v>
      </c>
      <c r="AS68" s="110">
        <f t="shared" si="15"/>
        <v>4.1768438037973641E-3</v>
      </c>
      <c r="AU68">
        <v>91129</v>
      </c>
      <c r="AV68">
        <v>31350</v>
      </c>
      <c r="AW68">
        <v>105307</v>
      </c>
      <c r="AX68">
        <v>34861</v>
      </c>
      <c r="AY68">
        <v>113360</v>
      </c>
      <c r="AZ68">
        <v>35712</v>
      </c>
      <c r="BA68">
        <v>104378</v>
      </c>
      <c r="BB68">
        <v>33011</v>
      </c>
      <c r="BD68" s="75">
        <v>119464</v>
      </c>
      <c r="BE68" s="75">
        <v>33637</v>
      </c>
    </row>
    <row r="69" spans="1:57" x14ac:dyDescent="0.6">
      <c r="A69" s="33" t="s">
        <v>80</v>
      </c>
      <c r="B69" s="22">
        <v>1630234</v>
      </c>
      <c r="C69" s="23">
        <v>0.03</v>
      </c>
      <c r="D69" s="22">
        <v>286953</v>
      </c>
      <c r="E69" s="23">
        <v>0.01</v>
      </c>
      <c r="F69" s="14"/>
      <c r="G69" s="24">
        <v>1672539</v>
      </c>
      <c r="H69" s="25">
        <v>0.03</v>
      </c>
      <c r="I69" s="24">
        <v>270194</v>
      </c>
      <c r="J69" s="25">
        <v>0.01</v>
      </c>
      <c r="K69" s="14"/>
      <c r="L69" s="24">
        <v>1613825</v>
      </c>
      <c r="M69" s="25">
        <v>0.03</v>
      </c>
      <c r="N69" s="24">
        <v>255523</v>
      </c>
      <c r="O69" s="25">
        <v>0.01</v>
      </c>
      <c r="P69" s="14"/>
      <c r="Q69" s="24">
        <v>1642193</v>
      </c>
      <c r="R69" s="25">
        <v>0.03</v>
      </c>
      <c r="S69" s="24">
        <v>260136</v>
      </c>
      <c r="T69" s="25">
        <v>0.01</v>
      </c>
      <c r="U69" s="14"/>
      <c r="V69" s="24">
        <v>1738205</v>
      </c>
      <c r="W69" s="25">
        <v>0.03</v>
      </c>
      <c r="X69" s="24">
        <v>276682</v>
      </c>
      <c r="Y69" s="25">
        <v>0.01</v>
      </c>
      <c r="Z69" s="14"/>
      <c r="AA69" s="24">
        <v>1758943</v>
      </c>
      <c r="AB69" s="25">
        <v>0.03</v>
      </c>
      <c r="AC69" s="24">
        <v>278525</v>
      </c>
      <c r="AD69" s="25">
        <v>0.01</v>
      </c>
      <c r="AF69" s="83">
        <v>1745572</v>
      </c>
      <c r="AG69" s="84">
        <v>0.02</v>
      </c>
      <c r="AH69" s="83">
        <v>276992</v>
      </c>
      <c r="AI69" s="84">
        <v>0.01</v>
      </c>
      <c r="AJ69" s="281"/>
      <c r="AK69" s="78">
        <v>1807550</v>
      </c>
      <c r="AL69" s="79">
        <v>0.02</v>
      </c>
      <c r="AM69" s="78">
        <v>282620</v>
      </c>
      <c r="AN69" s="79">
        <v>0.01</v>
      </c>
      <c r="AO69" s="18"/>
      <c r="AP69" s="24">
        <f t="shared" si="12"/>
        <v>1898116</v>
      </c>
      <c r="AQ69" s="110">
        <f t="shared" si="13"/>
        <v>2.0807537665124113E-2</v>
      </c>
      <c r="AR69" s="24">
        <f t="shared" si="14"/>
        <v>290055</v>
      </c>
      <c r="AS69" s="110">
        <f t="shared" si="15"/>
        <v>8.9785704826837141E-3</v>
      </c>
      <c r="AU69">
        <v>439511</v>
      </c>
      <c r="AV69">
        <v>70043</v>
      </c>
      <c r="AW69">
        <v>485804</v>
      </c>
      <c r="AX69">
        <v>73244</v>
      </c>
      <c r="AY69">
        <v>519750</v>
      </c>
      <c r="AZ69">
        <v>79002</v>
      </c>
      <c r="BA69">
        <v>453051</v>
      </c>
      <c r="BB69">
        <v>67766</v>
      </c>
      <c r="BD69" s="75">
        <v>586738</v>
      </c>
      <c r="BE69" s="75">
        <v>85020</v>
      </c>
    </row>
    <row r="70" spans="1:57" x14ac:dyDescent="0.6">
      <c r="A70" s="33" t="s">
        <v>81</v>
      </c>
      <c r="B70" s="22">
        <v>819540</v>
      </c>
      <c r="C70" s="23">
        <v>0.02</v>
      </c>
      <c r="D70" s="22">
        <v>242087</v>
      </c>
      <c r="E70" s="23">
        <v>0.01</v>
      </c>
      <c r="F70" s="14"/>
      <c r="G70" s="24">
        <v>842047</v>
      </c>
      <c r="H70" s="25">
        <v>0.01</v>
      </c>
      <c r="I70" s="24">
        <v>226538</v>
      </c>
      <c r="J70" s="25">
        <v>0.01</v>
      </c>
      <c r="K70" s="14"/>
      <c r="L70" s="24">
        <v>862822</v>
      </c>
      <c r="M70" s="25">
        <v>0.01</v>
      </c>
      <c r="N70" s="24">
        <v>227591</v>
      </c>
      <c r="O70" s="25">
        <v>0.01</v>
      </c>
      <c r="P70" s="14"/>
      <c r="Q70" s="24">
        <v>864509</v>
      </c>
      <c r="R70" s="25">
        <v>0.01</v>
      </c>
      <c r="S70" s="24">
        <v>225829</v>
      </c>
      <c r="T70" s="25">
        <v>0.01</v>
      </c>
      <c r="U70" s="14"/>
      <c r="V70" s="24">
        <v>924705</v>
      </c>
      <c r="W70" s="25">
        <v>0.01</v>
      </c>
      <c r="X70" s="24">
        <v>242771</v>
      </c>
      <c r="Y70" s="25">
        <v>0.01</v>
      </c>
      <c r="Z70" s="14"/>
      <c r="AA70" s="24">
        <v>925043</v>
      </c>
      <c r="AB70" s="25">
        <v>0.01</v>
      </c>
      <c r="AC70" s="24">
        <v>242204</v>
      </c>
      <c r="AD70" s="25">
        <v>0.01</v>
      </c>
      <c r="AF70" s="83">
        <v>883679</v>
      </c>
      <c r="AG70" s="84">
        <v>0.01</v>
      </c>
      <c r="AH70" s="83">
        <v>233331</v>
      </c>
      <c r="AI70" s="84">
        <v>0.01</v>
      </c>
      <c r="AJ70" s="281"/>
      <c r="AK70" s="78">
        <v>901749</v>
      </c>
      <c r="AL70" s="79">
        <v>0.01</v>
      </c>
      <c r="AM70" s="78">
        <v>230135</v>
      </c>
      <c r="AN70" s="79">
        <v>0.01</v>
      </c>
      <c r="AO70" s="18"/>
      <c r="AP70" s="24">
        <f t="shared" si="12"/>
        <v>1053870</v>
      </c>
      <c r="AQ70" s="110">
        <f t="shared" si="13"/>
        <v>1.1552739515996046E-2</v>
      </c>
      <c r="AR70" s="24">
        <f t="shared" si="14"/>
        <v>263276</v>
      </c>
      <c r="AS70" s="110">
        <f t="shared" si="15"/>
        <v>8.1496341121478251E-3</v>
      </c>
      <c r="AU70">
        <v>210076</v>
      </c>
      <c r="AV70">
        <v>55024</v>
      </c>
      <c r="AW70">
        <v>261680</v>
      </c>
      <c r="AX70">
        <v>64991</v>
      </c>
      <c r="AY70">
        <v>294983</v>
      </c>
      <c r="AZ70">
        <v>75367</v>
      </c>
      <c r="BA70">
        <v>287131</v>
      </c>
      <c r="BB70">
        <v>67894</v>
      </c>
      <c r="BD70" s="75">
        <v>395932</v>
      </c>
      <c r="BE70" s="75">
        <v>92040</v>
      </c>
    </row>
    <row r="71" spans="1:57" x14ac:dyDescent="0.6">
      <c r="A71" s="33" t="s">
        <v>82</v>
      </c>
      <c r="B71" s="22">
        <v>1002978</v>
      </c>
      <c r="C71" s="23">
        <v>0.02</v>
      </c>
      <c r="D71" s="22">
        <v>381181</v>
      </c>
      <c r="E71" s="23">
        <v>0.01</v>
      </c>
      <c r="F71" s="14"/>
      <c r="G71" s="24">
        <v>1029854</v>
      </c>
      <c r="H71" s="25">
        <v>0.02</v>
      </c>
      <c r="I71" s="24">
        <v>345721</v>
      </c>
      <c r="J71" s="25">
        <v>0.01</v>
      </c>
      <c r="K71" s="14"/>
      <c r="L71" s="24">
        <v>1112319</v>
      </c>
      <c r="M71" s="25">
        <v>0.02</v>
      </c>
      <c r="N71" s="24">
        <v>359374</v>
      </c>
      <c r="O71" s="25">
        <v>0.01</v>
      </c>
      <c r="P71" s="14"/>
      <c r="Q71" s="24">
        <v>1172852</v>
      </c>
      <c r="R71" s="25">
        <v>0.02</v>
      </c>
      <c r="S71" s="24">
        <v>378048</v>
      </c>
      <c r="T71" s="25">
        <v>0.01</v>
      </c>
      <c r="U71" s="14"/>
      <c r="V71" s="24">
        <v>1146551</v>
      </c>
      <c r="W71" s="25">
        <v>0.02</v>
      </c>
      <c r="X71" s="24">
        <v>369644</v>
      </c>
      <c r="Y71" s="25">
        <v>0.01</v>
      </c>
      <c r="Z71" s="14"/>
      <c r="AA71" s="24">
        <v>1163469</v>
      </c>
      <c r="AB71" s="25">
        <v>0.02</v>
      </c>
      <c r="AC71" s="24">
        <v>375136</v>
      </c>
      <c r="AD71" s="25">
        <v>0.01</v>
      </c>
      <c r="AF71" s="83">
        <v>1199952</v>
      </c>
      <c r="AG71" s="84">
        <v>0.02</v>
      </c>
      <c r="AH71" s="83">
        <v>385206</v>
      </c>
      <c r="AI71" s="84">
        <v>0.01</v>
      </c>
      <c r="AJ71" s="281"/>
      <c r="AK71" s="78">
        <v>1234940</v>
      </c>
      <c r="AL71" s="79">
        <v>0.02</v>
      </c>
      <c r="AM71" s="78">
        <v>387179</v>
      </c>
      <c r="AN71" s="79">
        <v>0.01</v>
      </c>
      <c r="AO71" s="18"/>
      <c r="AP71" s="24">
        <f t="shared" si="12"/>
        <v>1308874</v>
      </c>
      <c r="AQ71" s="110">
        <f t="shared" si="13"/>
        <v>1.4348145768699942E-2</v>
      </c>
      <c r="AR71" s="24">
        <f t="shared" si="14"/>
        <v>396038</v>
      </c>
      <c r="AS71" s="110">
        <f t="shared" si="15"/>
        <v>1.2259244270297334E-2</v>
      </c>
      <c r="AU71">
        <v>275786</v>
      </c>
      <c r="AV71">
        <v>88108</v>
      </c>
      <c r="AW71">
        <v>313119</v>
      </c>
      <c r="AX71">
        <v>93964</v>
      </c>
      <c r="AY71">
        <v>378431</v>
      </c>
      <c r="AZ71">
        <v>111859</v>
      </c>
      <c r="BA71">
        <v>341538</v>
      </c>
      <c r="BB71">
        <v>102107</v>
      </c>
      <c r="BD71" s="75">
        <v>426305</v>
      </c>
      <c r="BE71" s="75">
        <v>119537</v>
      </c>
    </row>
    <row r="72" spans="1:57" x14ac:dyDescent="0.6">
      <c r="A72" s="33" t="s">
        <v>83</v>
      </c>
      <c r="B72" s="22">
        <v>555062</v>
      </c>
      <c r="C72" s="23">
        <v>0.01</v>
      </c>
      <c r="D72" s="22">
        <v>36277</v>
      </c>
      <c r="E72" s="23">
        <v>0</v>
      </c>
      <c r="F72" s="14"/>
      <c r="G72" s="24">
        <v>732260</v>
      </c>
      <c r="H72" s="25">
        <v>0.01</v>
      </c>
      <c r="I72" s="24">
        <v>46824</v>
      </c>
      <c r="J72" s="25">
        <v>0</v>
      </c>
      <c r="K72" s="14"/>
      <c r="L72" s="24">
        <v>665452</v>
      </c>
      <c r="M72" s="25">
        <v>0.01</v>
      </c>
      <c r="N72" s="24">
        <v>42195</v>
      </c>
      <c r="O72" s="25">
        <v>0</v>
      </c>
      <c r="P72" s="14"/>
      <c r="Q72" s="24">
        <v>726438</v>
      </c>
      <c r="R72" s="25">
        <v>0.01</v>
      </c>
      <c r="S72" s="24">
        <v>45958</v>
      </c>
      <c r="T72" s="25">
        <v>0</v>
      </c>
      <c r="U72" s="14"/>
      <c r="V72" s="24">
        <v>758211</v>
      </c>
      <c r="W72" s="25">
        <v>0.01</v>
      </c>
      <c r="X72" s="24">
        <v>48021</v>
      </c>
      <c r="Y72" s="25">
        <v>0</v>
      </c>
      <c r="Z72" s="14"/>
      <c r="AA72" s="24">
        <v>857086</v>
      </c>
      <c r="AB72" s="25">
        <v>0.01</v>
      </c>
      <c r="AC72" s="24">
        <v>54423</v>
      </c>
      <c r="AD72" s="25">
        <v>0</v>
      </c>
      <c r="AF72" s="83">
        <v>970919</v>
      </c>
      <c r="AG72" s="84">
        <v>0.01</v>
      </c>
      <c r="AH72" s="83">
        <v>61514</v>
      </c>
      <c r="AI72" s="84">
        <v>0</v>
      </c>
      <c r="AJ72" s="281"/>
      <c r="AK72" s="78">
        <v>1016656</v>
      </c>
      <c r="AL72" s="79">
        <v>0.01</v>
      </c>
      <c r="AM72" s="78">
        <v>64103</v>
      </c>
      <c r="AN72" s="79">
        <v>0</v>
      </c>
      <c r="AO72" s="18"/>
      <c r="AP72" s="24">
        <f t="shared" si="12"/>
        <v>986746</v>
      </c>
      <c r="AQ72" s="110">
        <f t="shared" si="13"/>
        <v>1.0816912433650292E-2</v>
      </c>
      <c r="AR72" s="24">
        <f t="shared" si="14"/>
        <v>63558</v>
      </c>
      <c r="AS72" s="110">
        <f t="shared" si="15"/>
        <v>1.9674199125628298E-3</v>
      </c>
      <c r="AU72">
        <v>276065</v>
      </c>
      <c r="AV72">
        <v>17438</v>
      </c>
      <c r="AW72">
        <v>243835</v>
      </c>
      <c r="AX72">
        <v>15367</v>
      </c>
      <c r="AY72">
        <v>221094</v>
      </c>
      <c r="AZ72">
        <v>15179</v>
      </c>
      <c r="BA72">
        <v>245752</v>
      </c>
      <c r="BB72">
        <v>15574</v>
      </c>
      <c r="BD72" s="75">
        <v>209545</v>
      </c>
      <c r="BE72" s="75">
        <v>13716</v>
      </c>
    </row>
    <row r="73" spans="1:57" x14ac:dyDescent="0.6">
      <c r="A73" s="33" t="s">
        <v>84</v>
      </c>
      <c r="B73" s="22">
        <v>781638</v>
      </c>
      <c r="C73" s="23">
        <v>0.01</v>
      </c>
      <c r="D73" s="22">
        <v>177379</v>
      </c>
      <c r="E73" s="23">
        <v>0.01</v>
      </c>
      <c r="F73" s="14"/>
      <c r="G73" s="24">
        <v>955696</v>
      </c>
      <c r="H73" s="25">
        <v>0.02</v>
      </c>
      <c r="I73" s="24">
        <v>182647</v>
      </c>
      <c r="J73" s="25">
        <v>0.01</v>
      </c>
      <c r="K73" s="14"/>
      <c r="L73" s="24">
        <v>1090216</v>
      </c>
      <c r="M73" s="25">
        <v>0.02</v>
      </c>
      <c r="N73" s="24">
        <v>204171</v>
      </c>
      <c r="O73" s="25">
        <v>0.01</v>
      </c>
      <c r="P73" s="14"/>
      <c r="Q73" s="24">
        <v>1062244</v>
      </c>
      <c r="R73" s="25">
        <v>0.02</v>
      </c>
      <c r="S73" s="24">
        <v>199217</v>
      </c>
      <c r="T73" s="25">
        <v>0.01</v>
      </c>
      <c r="U73" s="14"/>
      <c r="V73" s="24">
        <v>1230800</v>
      </c>
      <c r="W73" s="25">
        <v>0.02</v>
      </c>
      <c r="X73" s="24">
        <v>234204</v>
      </c>
      <c r="Y73" s="25">
        <v>0.01</v>
      </c>
      <c r="Z73" s="14"/>
      <c r="AA73" s="24">
        <v>1103437</v>
      </c>
      <c r="AB73" s="25">
        <v>0.02</v>
      </c>
      <c r="AC73" s="24">
        <v>206868</v>
      </c>
      <c r="AD73" s="25">
        <v>0.01</v>
      </c>
      <c r="AF73" s="83">
        <v>1222387</v>
      </c>
      <c r="AG73" s="84">
        <v>0.02</v>
      </c>
      <c r="AH73" s="83">
        <v>229593</v>
      </c>
      <c r="AI73" s="84">
        <v>0.01</v>
      </c>
      <c r="AJ73" s="281"/>
      <c r="AK73" s="78">
        <v>1305893</v>
      </c>
      <c r="AL73" s="79">
        <v>0.02</v>
      </c>
      <c r="AM73" s="78">
        <v>241747</v>
      </c>
      <c r="AN73" s="79">
        <v>0.01</v>
      </c>
      <c r="AO73" s="18"/>
      <c r="AP73" s="24">
        <f t="shared" si="12"/>
        <v>1272939</v>
      </c>
      <c r="AQ73" s="110">
        <f t="shared" si="13"/>
        <v>1.3954218913862705E-2</v>
      </c>
      <c r="AR73" s="24">
        <f t="shared" si="14"/>
        <v>228212</v>
      </c>
      <c r="AS73" s="110">
        <f t="shared" si="15"/>
        <v>7.0642379100316005E-3</v>
      </c>
      <c r="AU73">
        <v>281714</v>
      </c>
      <c r="AV73">
        <v>53146</v>
      </c>
      <c r="AW73">
        <v>307089</v>
      </c>
      <c r="AX73">
        <v>54882</v>
      </c>
      <c r="AY73">
        <v>351052</v>
      </c>
      <c r="AZ73">
        <v>61596</v>
      </c>
      <c r="BA73">
        <v>333084</v>
      </c>
      <c r="BB73">
        <v>58588</v>
      </c>
      <c r="BD73" s="75">
        <v>330412</v>
      </c>
      <c r="BE73" s="75">
        <v>56000</v>
      </c>
    </row>
    <row r="74" spans="1:57" x14ac:dyDescent="0.6">
      <c r="A74" s="33" t="s">
        <v>85</v>
      </c>
      <c r="B74" s="22">
        <v>2066759</v>
      </c>
      <c r="C74" s="23">
        <v>0.04</v>
      </c>
      <c r="D74" s="22">
        <v>471358</v>
      </c>
      <c r="E74" s="23">
        <v>0.02</v>
      </c>
      <c r="F74" s="14"/>
      <c r="G74" s="24">
        <v>2432388</v>
      </c>
      <c r="H74" s="25">
        <v>0.04</v>
      </c>
      <c r="I74" s="24">
        <v>470253</v>
      </c>
      <c r="J74" s="25">
        <v>0.02</v>
      </c>
      <c r="K74" s="14"/>
      <c r="L74" s="24">
        <v>2400577</v>
      </c>
      <c r="M74" s="25">
        <v>0.04</v>
      </c>
      <c r="N74" s="24">
        <v>453292</v>
      </c>
      <c r="O74" s="25">
        <v>0.02</v>
      </c>
      <c r="P74" s="14"/>
      <c r="Q74" s="24">
        <v>2572263</v>
      </c>
      <c r="R74" s="25">
        <v>0.04</v>
      </c>
      <c r="S74" s="24">
        <v>488986</v>
      </c>
      <c r="T74" s="25">
        <v>0.02</v>
      </c>
      <c r="U74" s="14"/>
      <c r="V74" s="24">
        <v>2772587</v>
      </c>
      <c r="W74" s="25">
        <v>0.04</v>
      </c>
      <c r="X74" s="24">
        <v>527928</v>
      </c>
      <c r="Y74" s="25">
        <v>0.02</v>
      </c>
      <c r="Z74" s="14"/>
      <c r="AA74" s="24">
        <v>2483347</v>
      </c>
      <c r="AB74" s="25">
        <v>0.04</v>
      </c>
      <c r="AC74" s="24">
        <v>469420</v>
      </c>
      <c r="AD74" s="25">
        <v>0.02</v>
      </c>
      <c r="AF74" s="83">
        <v>2630523</v>
      </c>
      <c r="AG74" s="84">
        <v>0.04</v>
      </c>
      <c r="AH74" s="83">
        <v>496984</v>
      </c>
      <c r="AI74" s="84">
        <v>0.02</v>
      </c>
      <c r="AJ74" s="281"/>
      <c r="AK74" s="78">
        <v>2709720</v>
      </c>
      <c r="AL74" s="79">
        <v>0.03</v>
      </c>
      <c r="AM74" s="78">
        <v>501614</v>
      </c>
      <c r="AN74" s="79">
        <v>0.02</v>
      </c>
      <c r="AO74" s="18"/>
      <c r="AP74" s="24">
        <f t="shared" si="12"/>
        <v>3018783</v>
      </c>
      <c r="AQ74" s="110">
        <f t="shared" si="13"/>
        <v>3.3092519622265636E-2</v>
      </c>
      <c r="AR74" s="24">
        <f t="shared" si="14"/>
        <v>543290</v>
      </c>
      <c r="AS74" s="110">
        <f t="shared" si="15"/>
        <v>1.6817388279937374E-2</v>
      </c>
      <c r="AU74">
        <v>586500</v>
      </c>
      <c r="AV74">
        <v>110924</v>
      </c>
      <c r="AW74">
        <v>768888</v>
      </c>
      <c r="AX74">
        <v>139628</v>
      </c>
      <c r="AY74">
        <v>875550</v>
      </c>
      <c r="AZ74">
        <v>154530</v>
      </c>
      <c r="BA74">
        <v>787845</v>
      </c>
      <c r="BB74">
        <v>138208</v>
      </c>
      <c r="BD74" s="75">
        <v>1074175</v>
      </c>
      <c r="BE74" s="75">
        <v>177892</v>
      </c>
    </row>
    <row r="75" spans="1:57" x14ac:dyDescent="0.6">
      <c r="A75" s="33" t="s">
        <v>86</v>
      </c>
      <c r="B75" s="22">
        <v>5407746</v>
      </c>
      <c r="C75" s="23">
        <v>0.1</v>
      </c>
      <c r="D75" s="22">
        <v>3020714</v>
      </c>
      <c r="E75" s="23">
        <v>0.11</v>
      </c>
      <c r="F75" s="14"/>
      <c r="G75" s="24">
        <v>6211871</v>
      </c>
      <c r="H75" s="25">
        <v>0.1</v>
      </c>
      <c r="I75" s="24">
        <v>3053833</v>
      </c>
      <c r="J75" s="25">
        <v>0.12</v>
      </c>
      <c r="K75" s="14"/>
      <c r="L75" s="24">
        <v>6751588</v>
      </c>
      <c r="M75" s="25">
        <v>0.11</v>
      </c>
      <c r="N75" s="24">
        <v>3235536</v>
      </c>
      <c r="O75" s="25">
        <v>0.13</v>
      </c>
      <c r="P75" s="14"/>
      <c r="Q75" s="24">
        <v>7049379</v>
      </c>
      <c r="R75" s="25">
        <v>0.11</v>
      </c>
      <c r="S75" s="24">
        <v>3376320</v>
      </c>
      <c r="T75" s="25">
        <v>0.13</v>
      </c>
      <c r="U75" s="14"/>
      <c r="V75" s="24">
        <v>7184789</v>
      </c>
      <c r="W75" s="25">
        <v>0.11</v>
      </c>
      <c r="X75" s="24">
        <v>3498463</v>
      </c>
      <c r="Y75" s="25">
        <v>0.13</v>
      </c>
      <c r="Z75" s="14"/>
      <c r="AA75" s="24">
        <v>7566556</v>
      </c>
      <c r="AB75" s="25">
        <v>0.11</v>
      </c>
      <c r="AC75" s="24">
        <v>3627678</v>
      </c>
      <c r="AD75" s="25">
        <v>0.13</v>
      </c>
      <c r="AF75" s="83">
        <v>7466573</v>
      </c>
      <c r="AG75" s="84">
        <v>0.1</v>
      </c>
      <c r="AH75" s="83">
        <v>3580979</v>
      </c>
      <c r="AI75" s="84">
        <v>0.12</v>
      </c>
      <c r="AJ75" s="281"/>
      <c r="AK75" s="78">
        <v>7852945</v>
      </c>
      <c r="AL75" s="79">
        <v>0.1</v>
      </c>
      <c r="AM75" s="78">
        <v>3640766</v>
      </c>
      <c r="AN75" s="79">
        <v>0.12</v>
      </c>
      <c r="AO75" s="18"/>
      <c r="AP75" s="24">
        <f t="shared" si="12"/>
        <v>8419536</v>
      </c>
      <c r="AQ75" s="110">
        <f t="shared" si="13"/>
        <v>9.2296683892274453E-2</v>
      </c>
      <c r="AR75" s="24">
        <f t="shared" si="14"/>
        <v>3676862</v>
      </c>
      <c r="AS75" s="110">
        <f t="shared" si="15"/>
        <v>0.11381622320629332</v>
      </c>
      <c r="AU75">
        <v>1839870</v>
      </c>
      <c r="AV75">
        <v>883977</v>
      </c>
      <c r="AW75">
        <v>2099306</v>
      </c>
      <c r="AX75">
        <v>898817</v>
      </c>
      <c r="AY75">
        <v>2303045</v>
      </c>
      <c r="AZ75">
        <v>975081</v>
      </c>
      <c r="BA75">
        <v>2177315</v>
      </c>
      <c r="BB75">
        <v>918987</v>
      </c>
      <c r="BD75" s="75">
        <v>2773611</v>
      </c>
      <c r="BE75" s="75">
        <v>965886</v>
      </c>
    </row>
    <row r="76" spans="1:57" x14ac:dyDescent="0.6">
      <c r="A76" s="33" t="s">
        <v>87</v>
      </c>
      <c r="B76" s="22">
        <v>555175</v>
      </c>
      <c r="C76" s="23">
        <v>0.01</v>
      </c>
      <c r="D76" s="22">
        <v>126606</v>
      </c>
      <c r="E76" s="23">
        <v>0</v>
      </c>
      <c r="F76" s="14"/>
      <c r="G76" s="24">
        <v>642871</v>
      </c>
      <c r="H76" s="25">
        <v>0.01</v>
      </c>
      <c r="I76" s="24">
        <v>126695</v>
      </c>
      <c r="J76" s="25">
        <v>0</v>
      </c>
      <c r="K76" s="14"/>
      <c r="L76" s="24">
        <v>666052</v>
      </c>
      <c r="M76" s="25">
        <v>0.01</v>
      </c>
      <c r="N76" s="24">
        <v>129593</v>
      </c>
      <c r="O76" s="25">
        <v>0.01</v>
      </c>
      <c r="P76" s="14"/>
      <c r="Q76" s="24">
        <v>677587</v>
      </c>
      <c r="R76" s="25">
        <v>0.01</v>
      </c>
      <c r="S76" s="24">
        <v>131846</v>
      </c>
      <c r="T76" s="25">
        <v>0.01</v>
      </c>
      <c r="U76" s="14"/>
      <c r="V76" s="24">
        <v>721663</v>
      </c>
      <c r="W76" s="25">
        <v>0.01</v>
      </c>
      <c r="X76" s="24">
        <v>140475</v>
      </c>
      <c r="Y76" s="25">
        <v>0.01</v>
      </c>
      <c r="Z76" s="14"/>
      <c r="AA76" s="24">
        <v>751449</v>
      </c>
      <c r="AB76" s="25">
        <v>0.01</v>
      </c>
      <c r="AC76" s="24">
        <v>145556</v>
      </c>
      <c r="AD76" s="25">
        <v>0.01</v>
      </c>
      <c r="AF76" s="83">
        <v>701041</v>
      </c>
      <c r="AG76" s="84">
        <v>0.01</v>
      </c>
      <c r="AH76" s="83">
        <v>136605</v>
      </c>
      <c r="AI76" s="84">
        <v>0</v>
      </c>
      <c r="AJ76" s="281"/>
      <c r="AK76" s="78">
        <v>673752</v>
      </c>
      <c r="AL76" s="79">
        <v>0.01</v>
      </c>
      <c r="AM76" s="78">
        <v>129497</v>
      </c>
      <c r="AN76" s="79">
        <v>0</v>
      </c>
      <c r="AO76" s="18"/>
      <c r="AP76" s="24">
        <f t="shared" si="12"/>
        <v>730956</v>
      </c>
      <c r="AQ76" s="110">
        <f t="shared" si="13"/>
        <v>8.0128898874191369E-3</v>
      </c>
      <c r="AR76" s="24">
        <f t="shared" si="14"/>
        <v>135704</v>
      </c>
      <c r="AS76" s="110">
        <f t="shared" si="15"/>
        <v>4.2006789360021744E-3</v>
      </c>
      <c r="AU76">
        <v>161169</v>
      </c>
      <c r="AV76">
        <v>31694</v>
      </c>
      <c r="AW76">
        <v>178977</v>
      </c>
      <c r="AX76">
        <v>32875</v>
      </c>
      <c r="AY76">
        <v>192156</v>
      </c>
      <c r="AZ76">
        <v>34881</v>
      </c>
      <c r="BA76">
        <v>198654</v>
      </c>
      <c r="BB76">
        <v>36254</v>
      </c>
      <c r="BD76" s="75">
        <v>209094</v>
      </c>
      <c r="BE76" s="75">
        <v>36733</v>
      </c>
    </row>
    <row r="77" spans="1:57" x14ac:dyDescent="0.6">
      <c r="A77" s="33" t="s">
        <v>88</v>
      </c>
      <c r="B77" s="22">
        <v>675429</v>
      </c>
      <c r="C77" s="23">
        <v>0.01</v>
      </c>
      <c r="D77" s="22">
        <v>208508</v>
      </c>
      <c r="E77" s="23">
        <v>0.01</v>
      </c>
      <c r="F77" s="14"/>
      <c r="G77" s="24">
        <v>694569</v>
      </c>
      <c r="H77" s="25">
        <v>0.01</v>
      </c>
      <c r="I77" s="24">
        <v>193359</v>
      </c>
      <c r="J77" s="25">
        <v>0.01</v>
      </c>
      <c r="K77" s="14"/>
      <c r="L77" s="24">
        <v>684320</v>
      </c>
      <c r="M77" s="25">
        <v>0.01</v>
      </c>
      <c r="N77" s="24">
        <v>183364</v>
      </c>
      <c r="O77" s="25">
        <v>0.01</v>
      </c>
      <c r="P77" s="14"/>
      <c r="Q77" s="24">
        <v>714787</v>
      </c>
      <c r="R77" s="25">
        <v>0.01</v>
      </c>
      <c r="S77" s="24">
        <v>190845</v>
      </c>
      <c r="T77" s="25">
        <v>0.01</v>
      </c>
      <c r="U77" s="14"/>
      <c r="V77" s="24">
        <v>682477</v>
      </c>
      <c r="W77" s="25">
        <v>0.01</v>
      </c>
      <c r="X77" s="24">
        <v>183141</v>
      </c>
      <c r="Y77" s="25">
        <v>0.01</v>
      </c>
      <c r="Z77" s="14"/>
      <c r="AA77" s="24">
        <v>693833</v>
      </c>
      <c r="AB77" s="25">
        <v>0.01</v>
      </c>
      <c r="AC77" s="24">
        <v>183694</v>
      </c>
      <c r="AD77" s="25">
        <v>0.01</v>
      </c>
      <c r="AF77" s="83">
        <v>751388</v>
      </c>
      <c r="AG77" s="84">
        <v>0.01</v>
      </c>
      <c r="AH77" s="83">
        <v>201056</v>
      </c>
      <c r="AI77" s="84">
        <v>0.01</v>
      </c>
      <c r="AJ77" s="281"/>
      <c r="AK77" s="78">
        <v>804755</v>
      </c>
      <c r="AL77" s="79">
        <v>0.01</v>
      </c>
      <c r="AM77" s="78">
        <v>213243</v>
      </c>
      <c r="AN77" s="79">
        <v>0.01</v>
      </c>
      <c r="AO77" s="18"/>
      <c r="AP77" s="24">
        <f t="shared" si="12"/>
        <v>918797</v>
      </c>
      <c r="AQ77" s="110">
        <f t="shared" si="13"/>
        <v>1.0072041531762568E-2</v>
      </c>
      <c r="AR77" s="24">
        <f t="shared" si="14"/>
        <v>235248</v>
      </c>
      <c r="AS77" s="110">
        <f t="shared" si="15"/>
        <v>7.2820352998927045E-3</v>
      </c>
      <c r="AU77">
        <v>192899</v>
      </c>
      <c r="AV77">
        <v>52620</v>
      </c>
      <c r="AW77">
        <v>230967</v>
      </c>
      <c r="AX77">
        <v>58602</v>
      </c>
      <c r="AY77">
        <v>264696</v>
      </c>
      <c r="AZ77">
        <v>66645</v>
      </c>
      <c r="BA77">
        <v>230235</v>
      </c>
      <c r="BB77">
        <v>57381</v>
      </c>
      <c r="BD77" s="75">
        <v>277179</v>
      </c>
      <c r="BE77" s="75">
        <v>60030</v>
      </c>
    </row>
    <row r="78" spans="1:57" x14ac:dyDescent="0.6">
      <c r="A78" s="33" t="s">
        <v>89</v>
      </c>
      <c r="B78" s="22">
        <v>852753</v>
      </c>
      <c r="C78" s="23">
        <v>0.02</v>
      </c>
      <c r="D78" s="22">
        <v>447711</v>
      </c>
      <c r="E78" s="23">
        <v>0.02</v>
      </c>
      <c r="F78" s="14"/>
      <c r="G78" s="24">
        <v>923620</v>
      </c>
      <c r="H78" s="25">
        <v>0.02</v>
      </c>
      <c r="I78" s="24">
        <v>416181</v>
      </c>
      <c r="J78" s="25">
        <v>0.02</v>
      </c>
      <c r="K78" s="14"/>
      <c r="L78" s="24">
        <v>948034</v>
      </c>
      <c r="M78" s="25">
        <v>0.02</v>
      </c>
      <c r="N78" s="24">
        <v>411931</v>
      </c>
      <c r="O78" s="25">
        <v>0.02</v>
      </c>
      <c r="P78" s="14"/>
      <c r="Q78" s="24">
        <v>965761</v>
      </c>
      <c r="R78" s="25">
        <v>0.01</v>
      </c>
      <c r="S78" s="24">
        <v>421487</v>
      </c>
      <c r="T78" s="25">
        <v>0.02</v>
      </c>
      <c r="U78" s="14"/>
      <c r="V78" s="24">
        <v>949082</v>
      </c>
      <c r="W78" s="25">
        <v>0.01</v>
      </c>
      <c r="X78" s="24">
        <v>413363</v>
      </c>
      <c r="Y78" s="25">
        <v>0.02</v>
      </c>
      <c r="Z78" s="14"/>
      <c r="AA78" s="24">
        <v>955007</v>
      </c>
      <c r="AB78" s="25">
        <v>0.01</v>
      </c>
      <c r="AC78" s="24">
        <v>414427</v>
      </c>
      <c r="AD78" s="25">
        <v>0.02</v>
      </c>
      <c r="AF78" s="83">
        <v>956448</v>
      </c>
      <c r="AG78" s="84">
        <v>0.01</v>
      </c>
      <c r="AH78" s="83">
        <v>414700</v>
      </c>
      <c r="AI78" s="84">
        <v>0.01</v>
      </c>
      <c r="AJ78" s="281"/>
      <c r="AK78" s="78">
        <v>1016172</v>
      </c>
      <c r="AL78" s="79">
        <v>0.01</v>
      </c>
      <c r="AM78" s="78">
        <v>428057</v>
      </c>
      <c r="AN78" s="79">
        <v>0.01</v>
      </c>
      <c r="AO78" s="18"/>
      <c r="AP78" s="24">
        <f t="shared" si="12"/>
        <v>1082829</v>
      </c>
      <c r="AQ78" s="110">
        <f t="shared" si="13"/>
        <v>1.1870194025227477E-2</v>
      </c>
      <c r="AR78" s="24">
        <f t="shared" si="14"/>
        <v>432190</v>
      </c>
      <c r="AS78" s="110">
        <f t="shared" si="15"/>
        <v>1.3378319204671784E-2</v>
      </c>
      <c r="AU78">
        <v>213540</v>
      </c>
      <c r="AV78">
        <v>93839</v>
      </c>
      <c r="AW78">
        <v>275676</v>
      </c>
      <c r="AX78">
        <v>108860</v>
      </c>
      <c r="AY78">
        <v>310141</v>
      </c>
      <c r="AZ78">
        <v>120358</v>
      </c>
      <c r="BA78">
        <v>283472</v>
      </c>
      <c r="BB78">
        <v>109133</v>
      </c>
      <c r="BD78" s="75">
        <v>361146</v>
      </c>
      <c r="BE78" s="75">
        <v>130937</v>
      </c>
    </row>
    <row r="79" spans="1:57" x14ac:dyDescent="0.6">
      <c r="A79" s="33" t="s">
        <v>90</v>
      </c>
      <c r="B79" s="22">
        <v>1501598</v>
      </c>
      <c r="C79" s="23">
        <v>0.03</v>
      </c>
      <c r="D79" s="22">
        <v>432069</v>
      </c>
      <c r="E79" s="23">
        <v>0.02</v>
      </c>
      <c r="F79" s="14"/>
      <c r="G79" s="24">
        <v>1665050</v>
      </c>
      <c r="H79" s="25">
        <v>0.03</v>
      </c>
      <c r="I79" s="24">
        <v>441508</v>
      </c>
      <c r="J79" s="25">
        <v>0.02</v>
      </c>
      <c r="K79" s="14"/>
      <c r="L79" s="24">
        <v>1703913</v>
      </c>
      <c r="M79" s="25">
        <v>0.03</v>
      </c>
      <c r="N79" s="24">
        <v>442874</v>
      </c>
      <c r="O79" s="25">
        <v>0.02</v>
      </c>
      <c r="P79" s="14"/>
      <c r="Q79" s="24">
        <v>1647528</v>
      </c>
      <c r="R79" s="25">
        <v>0.03</v>
      </c>
      <c r="S79" s="24">
        <v>428597</v>
      </c>
      <c r="T79" s="25">
        <v>0.02</v>
      </c>
      <c r="U79" s="14"/>
      <c r="V79" s="24">
        <v>1654322</v>
      </c>
      <c r="W79" s="25">
        <v>0.02</v>
      </c>
      <c r="X79" s="24">
        <v>436886</v>
      </c>
      <c r="Y79" s="25">
        <v>0.02</v>
      </c>
      <c r="Z79" s="14"/>
      <c r="AA79" s="24">
        <v>1618202</v>
      </c>
      <c r="AB79" s="25">
        <v>0.02</v>
      </c>
      <c r="AC79" s="24">
        <v>419262</v>
      </c>
      <c r="AD79" s="25">
        <v>0.02</v>
      </c>
      <c r="AF79" s="83">
        <v>1660160</v>
      </c>
      <c r="AG79" s="84">
        <v>0.02</v>
      </c>
      <c r="AH79" s="83">
        <v>429006</v>
      </c>
      <c r="AI79" s="84">
        <v>0.01</v>
      </c>
      <c r="AJ79" s="281"/>
      <c r="AK79" s="99">
        <v>1790283</v>
      </c>
      <c r="AL79" s="102">
        <v>0.02</v>
      </c>
      <c r="AM79" s="99">
        <v>457269</v>
      </c>
      <c r="AN79" s="102">
        <v>0.01</v>
      </c>
      <c r="AP79" s="24">
        <f t="shared" si="12"/>
        <v>1726955</v>
      </c>
      <c r="AQ79" s="110">
        <f t="shared" si="13"/>
        <v>1.8931235608611072E-2</v>
      </c>
      <c r="AR79" s="24">
        <f t="shared" si="14"/>
        <v>429732</v>
      </c>
      <c r="AS79" s="110">
        <f t="shared" si="15"/>
        <v>1.3302232509919285E-2</v>
      </c>
      <c r="AU79">
        <v>429237</v>
      </c>
      <c r="AV79">
        <v>111454</v>
      </c>
      <c r="AW79">
        <v>461233</v>
      </c>
      <c r="AX79">
        <v>115857</v>
      </c>
      <c r="AY79">
        <v>513542</v>
      </c>
      <c r="AZ79">
        <v>125450</v>
      </c>
      <c r="BA79">
        <v>322943</v>
      </c>
      <c r="BB79">
        <v>76971</v>
      </c>
      <c r="BD79" s="75">
        <v>596132</v>
      </c>
      <c r="BE79" s="75">
        <v>133615</v>
      </c>
    </row>
    <row r="80" spans="1:57" x14ac:dyDescent="0.6">
      <c r="A80" s="33" t="s">
        <v>91</v>
      </c>
      <c r="B80" s="22">
        <v>3229444</v>
      </c>
      <c r="C80" s="23">
        <v>0.06</v>
      </c>
      <c r="D80" s="22">
        <v>435777</v>
      </c>
      <c r="E80" s="23">
        <v>0.02</v>
      </c>
      <c r="F80" s="14"/>
      <c r="G80" s="24">
        <v>3161479</v>
      </c>
      <c r="H80" s="25">
        <v>0.05</v>
      </c>
      <c r="I80" s="24">
        <v>408394</v>
      </c>
      <c r="J80" s="25">
        <v>0.02</v>
      </c>
      <c r="K80" s="14"/>
      <c r="L80" s="24">
        <v>3279862</v>
      </c>
      <c r="M80" s="25">
        <v>0.05</v>
      </c>
      <c r="N80" s="24">
        <v>417715</v>
      </c>
      <c r="O80" s="25">
        <v>0.02</v>
      </c>
      <c r="P80" s="14"/>
      <c r="Q80" s="24">
        <v>3349603</v>
      </c>
      <c r="R80" s="25">
        <v>0.05</v>
      </c>
      <c r="S80" s="24">
        <v>427215</v>
      </c>
      <c r="T80" s="25">
        <v>0.02</v>
      </c>
      <c r="U80" s="14"/>
      <c r="V80" s="24">
        <v>3572559</v>
      </c>
      <c r="W80" s="25">
        <v>0.05</v>
      </c>
      <c r="X80" s="24">
        <v>458698</v>
      </c>
      <c r="Y80" s="25">
        <v>0.02</v>
      </c>
      <c r="Z80" s="14"/>
      <c r="AA80" s="24">
        <v>3545648</v>
      </c>
      <c r="AB80" s="25">
        <v>0.05</v>
      </c>
      <c r="AC80" s="24">
        <v>452771</v>
      </c>
      <c r="AD80" s="25">
        <v>0.02</v>
      </c>
      <c r="AF80" s="83">
        <v>3685519</v>
      </c>
      <c r="AG80" s="84">
        <v>0.05</v>
      </c>
      <c r="AH80" s="83">
        <v>470007</v>
      </c>
      <c r="AI80" s="84">
        <v>0.02</v>
      </c>
      <c r="AJ80" s="281"/>
      <c r="AK80" s="78">
        <v>3383079</v>
      </c>
      <c r="AL80" s="79">
        <v>0.04</v>
      </c>
      <c r="AM80" s="78">
        <v>424861</v>
      </c>
      <c r="AN80" s="79">
        <v>0.02</v>
      </c>
      <c r="AO80" s="18"/>
      <c r="AP80" s="24">
        <f t="shared" si="12"/>
        <v>3606978</v>
      </c>
      <c r="AQ80" s="110">
        <f t="shared" si="13"/>
        <v>3.9540434089525636E-2</v>
      </c>
      <c r="AR80" s="24">
        <f t="shared" si="14"/>
        <v>499178</v>
      </c>
      <c r="AS80" s="110">
        <f t="shared" si="15"/>
        <v>1.5451913797056046E-2</v>
      </c>
      <c r="AU80">
        <v>894262</v>
      </c>
      <c r="AV80">
        <v>114180</v>
      </c>
      <c r="AW80">
        <v>1119783</v>
      </c>
      <c r="AX80">
        <v>136290</v>
      </c>
      <c r="AY80">
        <v>1138644</v>
      </c>
      <c r="AZ80">
        <v>138441</v>
      </c>
      <c r="BA80">
        <v>454289</v>
      </c>
      <c r="BB80">
        <v>110267</v>
      </c>
      <c r="BD80" s="75">
        <v>1109889</v>
      </c>
      <c r="BE80" s="75">
        <v>127992</v>
      </c>
    </row>
    <row r="81" spans="1:57" x14ac:dyDescent="0.6">
      <c r="A81" s="33" t="s">
        <v>92</v>
      </c>
      <c r="B81" s="22">
        <v>585279</v>
      </c>
      <c r="C81" s="23">
        <v>0.01</v>
      </c>
      <c r="D81" s="22">
        <v>156298</v>
      </c>
      <c r="E81" s="23">
        <v>0.01</v>
      </c>
      <c r="F81" s="14"/>
      <c r="G81" s="24">
        <v>627745</v>
      </c>
      <c r="H81" s="25">
        <v>0.01</v>
      </c>
      <c r="I81" s="24">
        <v>141953</v>
      </c>
      <c r="J81" s="25">
        <v>0.01</v>
      </c>
      <c r="K81" s="14"/>
      <c r="L81" s="24">
        <v>640787</v>
      </c>
      <c r="M81" s="25">
        <v>0.01</v>
      </c>
      <c r="N81" s="24">
        <v>141651</v>
      </c>
      <c r="O81" s="25">
        <v>0.01</v>
      </c>
      <c r="P81" s="14"/>
      <c r="Q81" s="24">
        <v>649627</v>
      </c>
      <c r="R81" s="25">
        <v>0.01</v>
      </c>
      <c r="S81" s="24">
        <v>143738</v>
      </c>
      <c r="T81" s="25">
        <v>0.01</v>
      </c>
      <c r="U81" s="14"/>
      <c r="V81" s="24">
        <v>689350</v>
      </c>
      <c r="W81" s="25">
        <v>0.01</v>
      </c>
      <c r="X81" s="24">
        <v>153240</v>
      </c>
      <c r="Y81" s="25">
        <v>0.01</v>
      </c>
      <c r="Z81" s="14"/>
      <c r="AA81" s="24">
        <v>717235</v>
      </c>
      <c r="AB81" s="25">
        <v>0.01</v>
      </c>
      <c r="AC81" s="24">
        <v>158768</v>
      </c>
      <c r="AD81" s="25">
        <v>0.01</v>
      </c>
      <c r="AF81" s="83">
        <v>709573</v>
      </c>
      <c r="AG81" s="84">
        <v>0.01</v>
      </c>
      <c r="AH81" s="83">
        <v>156545</v>
      </c>
      <c r="AI81" s="84">
        <v>0.01</v>
      </c>
      <c r="AJ81" s="281"/>
      <c r="AK81" s="78">
        <v>723454</v>
      </c>
      <c r="AL81" s="79">
        <v>0.01</v>
      </c>
      <c r="AM81" s="78">
        <v>157115</v>
      </c>
      <c r="AN81" s="79">
        <v>0.01</v>
      </c>
      <c r="AO81" s="18"/>
      <c r="AP81" s="24">
        <f t="shared" si="12"/>
        <v>1606467</v>
      </c>
      <c r="AQ81" s="110">
        <f t="shared" si="13"/>
        <v>1.7610421391674132E-2</v>
      </c>
      <c r="AR81" s="24">
        <f t="shared" si="14"/>
        <v>250956</v>
      </c>
      <c r="AS81" s="110">
        <f t="shared" si="15"/>
        <v>7.76827199687085E-3</v>
      </c>
      <c r="AU81">
        <v>167669</v>
      </c>
      <c r="AV81">
        <v>37126</v>
      </c>
      <c r="AW81">
        <v>214491</v>
      </c>
      <c r="AX81">
        <v>45594</v>
      </c>
      <c r="AY81">
        <v>221582</v>
      </c>
      <c r="AZ81">
        <v>46674</v>
      </c>
      <c r="BA81">
        <v>1002725</v>
      </c>
      <c r="BB81">
        <v>121562</v>
      </c>
      <c r="BD81" s="75">
        <v>228234</v>
      </c>
      <c r="BE81" s="75">
        <v>44077</v>
      </c>
    </row>
    <row r="82" spans="1:57" x14ac:dyDescent="0.6">
      <c r="A82" s="33" t="s">
        <v>93</v>
      </c>
      <c r="B82" s="22">
        <v>1658683</v>
      </c>
      <c r="C82" s="23">
        <v>0.03</v>
      </c>
      <c r="D82" s="22">
        <v>1149551</v>
      </c>
      <c r="E82" s="23">
        <v>0.04</v>
      </c>
      <c r="F82" s="14"/>
      <c r="G82" s="24">
        <v>2018062</v>
      </c>
      <c r="H82" s="25">
        <v>0.03</v>
      </c>
      <c r="I82" s="24">
        <v>1083320</v>
      </c>
      <c r="J82" s="25">
        <v>0.04</v>
      </c>
      <c r="K82" s="14"/>
      <c r="L82" s="24">
        <v>2073008</v>
      </c>
      <c r="M82" s="25">
        <v>0.03</v>
      </c>
      <c r="N82" s="24">
        <v>1058644</v>
      </c>
      <c r="O82" s="25">
        <v>0.04</v>
      </c>
      <c r="P82" s="14"/>
      <c r="Q82" s="24">
        <v>1997493</v>
      </c>
      <c r="R82" s="25">
        <v>0.03</v>
      </c>
      <c r="S82" s="24">
        <v>1040368</v>
      </c>
      <c r="T82" s="25">
        <v>0.04</v>
      </c>
      <c r="U82" s="14"/>
      <c r="V82" s="24">
        <v>2042766</v>
      </c>
      <c r="W82" s="25">
        <v>0.03</v>
      </c>
      <c r="X82" s="24">
        <v>1086094</v>
      </c>
      <c r="Y82" s="25">
        <v>0.04</v>
      </c>
      <c r="Z82" s="14"/>
      <c r="AA82" s="24">
        <v>2136111</v>
      </c>
      <c r="AB82" s="25">
        <v>0.03</v>
      </c>
      <c r="AC82" s="24">
        <v>1131993</v>
      </c>
      <c r="AD82" s="25">
        <v>0.04</v>
      </c>
      <c r="AF82" s="83">
        <v>2082894</v>
      </c>
      <c r="AG82" s="84">
        <v>0.03</v>
      </c>
      <c r="AH82" s="83">
        <v>1113162</v>
      </c>
      <c r="AI82" s="84">
        <v>0.04</v>
      </c>
      <c r="AJ82" s="281"/>
      <c r="AK82" s="78">
        <v>2157042</v>
      </c>
      <c r="AL82" s="79">
        <v>0.03</v>
      </c>
      <c r="AM82" s="78">
        <v>1094060</v>
      </c>
      <c r="AN82" s="79">
        <v>0.04</v>
      </c>
      <c r="AO82" s="18"/>
      <c r="AP82" s="24">
        <f t="shared" si="12"/>
        <v>1874490</v>
      </c>
      <c r="AQ82" s="110">
        <f t="shared" si="13"/>
        <v>2.0548544597853081E-2</v>
      </c>
      <c r="AR82" s="24">
        <f t="shared" si="14"/>
        <v>836989</v>
      </c>
      <c r="AS82" s="110">
        <f t="shared" si="15"/>
        <v>2.5908757751912429E-2</v>
      </c>
      <c r="AU82">
        <v>492385</v>
      </c>
      <c r="AV82">
        <v>264187</v>
      </c>
      <c r="AW82">
        <v>585775</v>
      </c>
      <c r="AX82">
        <v>260419</v>
      </c>
      <c r="AY82">
        <v>616431</v>
      </c>
      <c r="AZ82">
        <v>274688</v>
      </c>
      <c r="BA82">
        <v>179899</v>
      </c>
      <c r="BB82">
        <v>37695</v>
      </c>
      <c r="BD82" s="75">
        <v>877610</v>
      </c>
      <c r="BE82" s="75">
        <v>321775</v>
      </c>
    </row>
    <row r="83" spans="1:57" x14ac:dyDescent="0.6">
      <c r="A83" s="33" t="s">
        <v>94</v>
      </c>
      <c r="B83" s="22">
        <v>875654</v>
      </c>
      <c r="C83" s="23">
        <v>0.02</v>
      </c>
      <c r="D83" s="22">
        <v>251556</v>
      </c>
      <c r="E83" s="23">
        <v>0.01</v>
      </c>
      <c r="F83" s="14"/>
      <c r="G83" s="24">
        <v>1051895</v>
      </c>
      <c r="H83" s="25">
        <v>0.02</v>
      </c>
      <c r="I83" s="24">
        <v>278402</v>
      </c>
      <c r="J83" s="25">
        <v>0.01</v>
      </c>
      <c r="K83" s="14"/>
      <c r="L83" s="24">
        <v>912137</v>
      </c>
      <c r="M83" s="25">
        <v>0.01</v>
      </c>
      <c r="N83" s="24">
        <v>232881</v>
      </c>
      <c r="O83" s="25">
        <v>0.01</v>
      </c>
      <c r="P83" s="14"/>
      <c r="Q83" s="24">
        <v>1067351</v>
      </c>
      <c r="R83" s="25">
        <v>0.02</v>
      </c>
      <c r="S83" s="24">
        <v>272407</v>
      </c>
      <c r="T83" s="25">
        <v>0.01</v>
      </c>
      <c r="U83" s="14"/>
      <c r="V83" s="24">
        <v>1101981</v>
      </c>
      <c r="W83" s="25">
        <v>0.02</v>
      </c>
      <c r="X83" s="24">
        <v>282082</v>
      </c>
      <c r="Y83" s="25">
        <v>0.01</v>
      </c>
      <c r="Z83" s="14"/>
      <c r="AA83" s="24">
        <v>1027824</v>
      </c>
      <c r="AB83" s="25">
        <v>0.02</v>
      </c>
      <c r="AC83" s="24">
        <v>263711</v>
      </c>
      <c r="AD83" s="25">
        <v>0.01</v>
      </c>
      <c r="AF83" s="83">
        <v>1077800</v>
      </c>
      <c r="AG83" s="84">
        <v>0.01</v>
      </c>
      <c r="AH83" s="83">
        <v>277801</v>
      </c>
      <c r="AI83" s="84">
        <v>0.01</v>
      </c>
      <c r="AJ83" s="281"/>
      <c r="AK83" s="78">
        <v>1106937</v>
      </c>
      <c r="AL83" s="79">
        <v>0.01</v>
      </c>
      <c r="AM83" s="81">
        <v>278968</v>
      </c>
      <c r="AN83" s="79">
        <v>0.01</v>
      </c>
      <c r="AO83" s="18"/>
      <c r="AP83" s="24">
        <f t="shared" si="12"/>
        <v>1520152</v>
      </c>
      <c r="AQ83" s="110">
        <f t="shared" si="13"/>
        <v>1.6664218623473882E-2</v>
      </c>
      <c r="AR83" s="24">
        <f t="shared" si="14"/>
        <v>503948</v>
      </c>
      <c r="AS83" s="110">
        <f t="shared" si="15"/>
        <v>1.5599567797857277E-2</v>
      </c>
      <c r="AU83">
        <v>251412</v>
      </c>
      <c r="AV83">
        <v>65111</v>
      </c>
      <c r="AW83">
        <v>318384</v>
      </c>
      <c r="AX83">
        <v>82914</v>
      </c>
      <c r="AY83">
        <v>319558</v>
      </c>
      <c r="AZ83">
        <v>75966</v>
      </c>
      <c r="BA83">
        <v>630798</v>
      </c>
      <c r="BB83">
        <v>279957</v>
      </c>
      <c r="BD83" s="75">
        <v>353912</v>
      </c>
      <c r="BE83" s="75">
        <v>76640</v>
      </c>
    </row>
    <row r="84" spans="1:57" x14ac:dyDescent="0.6">
      <c r="A84" s="33" t="s">
        <v>95</v>
      </c>
      <c r="B84" s="22">
        <v>786361</v>
      </c>
      <c r="C84" s="23">
        <v>0.01</v>
      </c>
      <c r="D84" s="22">
        <v>82717</v>
      </c>
      <c r="E84" s="23">
        <v>0</v>
      </c>
      <c r="F84" s="14"/>
      <c r="G84" s="24">
        <v>903525</v>
      </c>
      <c r="H84" s="25">
        <v>0.01</v>
      </c>
      <c r="I84" s="24">
        <v>91453</v>
      </c>
      <c r="J84" s="25">
        <v>0</v>
      </c>
      <c r="K84" s="14"/>
      <c r="L84" s="24">
        <v>1038524</v>
      </c>
      <c r="M84" s="25">
        <v>0.02</v>
      </c>
      <c r="N84" s="24">
        <v>104541</v>
      </c>
      <c r="O84" s="25">
        <v>0</v>
      </c>
      <c r="P84" s="14"/>
      <c r="Q84" s="24">
        <v>1160897</v>
      </c>
      <c r="R84" s="25">
        <v>0.02</v>
      </c>
      <c r="S84" s="24">
        <v>117111</v>
      </c>
      <c r="T84" s="25">
        <v>0</v>
      </c>
      <c r="U84" s="14"/>
      <c r="V84" s="24">
        <v>1151218</v>
      </c>
      <c r="W84" s="25">
        <v>0.02</v>
      </c>
      <c r="X84" s="24">
        <v>115696</v>
      </c>
      <c r="Y84" s="25">
        <v>0</v>
      </c>
      <c r="Z84" s="14"/>
      <c r="AA84" s="24">
        <v>990597</v>
      </c>
      <c r="AB84" s="25">
        <v>0.01</v>
      </c>
      <c r="AC84" s="24">
        <v>99179</v>
      </c>
      <c r="AD84" s="25">
        <v>0</v>
      </c>
      <c r="AF84" s="83">
        <v>967021</v>
      </c>
      <c r="AG84" s="84">
        <v>0.01</v>
      </c>
      <c r="AH84" s="83">
        <v>96721</v>
      </c>
      <c r="AI84" s="84">
        <v>0</v>
      </c>
      <c r="AJ84" s="214"/>
      <c r="AK84" s="82">
        <v>1012180</v>
      </c>
      <c r="AL84" s="79">
        <v>0.01</v>
      </c>
      <c r="AM84" s="103">
        <v>100643</v>
      </c>
      <c r="AN84" s="79">
        <v>0</v>
      </c>
      <c r="AP84" s="24">
        <f t="shared" si="12"/>
        <v>1168426</v>
      </c>
      <c r="AQ84" s="110">
        <f t="shared" si="13"/>
        <v>1.2808525929874838E-2</v>
      </c>
      <c r="AR84" s="24">
        <f t="shared" si="14"/>
        <v>113245</v>
      </c>
      <c r="AS84" s="110">
        <f t="shared" si="15"/>
        <v>3.5054669435504206E-3</v>
      </c>
      <c r="AU84">
        <v>237093</v>
      </c>
      <c r="AV84">
        <v>23719</v>
      </c>
      <c r="AW84">
        <v>375949</v>
      </c>
      <c r="AX84">
        <v>36266</v>
      </c>
      <c r="AY84">
        <v>309302</v>
      </c>
      <c r="AZ84">
        <v>29638</v>
      </c>
      <c r="BA84">
        <v>246082</v>
      </c>
      <c r="BB84">
        <v>23622</v>
      </c>
      <c r="BD84" s="75">
        <v>324901</v>
      </c>
      <c r="BE84" s="75">
        <v>30789</v>
      </c>
    </row>
    <row r="85" spans="1:57" x14ac:dyDescent="0.6">
      <c r="A85" s="33" t="s">
        <v>96</v>
      </c>
      <c r="B85" s="22">
        <v>213875</v>
      </c>
      <c r="C85" s="23">
        <v>0</v>
      </c>
      <c r="D85" s="22">
        <v>207684</v>
      </c>
      <c r="E85" s="23">
        <v>0.01</v>
      </c>
      <c r="F85" s="14"/>
      <c r="G85" s="24">
        <v>271516</v>
      </c>
      <c r="H85" s="25">
        <v>0</v>
      </c>
      <c r="I85" s="24">
        <v>190720</v>
      </c>
      <c r="J85" s="25">
        <v>0.01</v>
      </c>
      <c r="K85" s="14"/>
      <c r="L85" s="24">
        <v>299298</v>
      </c>
      <c r="M85" s="25">
        <v>0</v>
      </c>
      <c r="N85" s="24">
        <v>192864</v>
      </c>
      <c r="O85" s="25">
        <v>0.01</v>
      </c>
      <c r="P85" s="14"/>
      <c r="Q85" s="24">
        <v>325620</v>
      </c>
      <c r="R85" s="25">
        <v>0.01</v>
      </c>
      <c r="S85" s="24">
        <v>197594</v>
      </c>
      <c r="T85" s="25">
        <v>0.01</v>
      </c>
      <c r="U85" s="14"/>
      <c r="V85" s="24">
        <v>309704</v>
      </c>
      <c r="W85" s="25">
        <v>0</v>
      </c>
      <c r="X85" s="24">
        <v>206629</v>
      </c>
      <c r="Y85" s="25">
        <v>0.01</v>
      </c>
      <c r="Z85" s="14"/>
      <c r="AA85" s="24">
        <v>321026</v>
      </c>
      <c r="AB85" s="25">
        <v>0</v>
      </c>
      <c r="AC85" s="24">
        <v>206103</v>
      </c>
      <c r="AD85" s="25">
        <v>0.01</v>
      </c>
      <c r="AF85" s="83">
        <v>349782</v>
      </c>
      <c r="AG85" s="84">
        <v>0</v>
      </c>
      <c r="AH85" s="83">
        <v>223669</v>
      </c>
      <c r="AI85" s="84">
        <v>0.01</v>
      </c>
      <c r="AJ85" s="214"/>
      <c r="AK85" s="82">
        <v>376770</v>
      </c>
      <c r="AL85" s="79">
        <v>0</v>
      </c>
      <c r="AM85" s="103">
        <v>231247</v>
      </c>
      <c r="AN85" s="79">
        <v>0.01</v>
      </c>
      <c r="AP85" s="24">
        <f t="shared" si="12"/>
        <v>411630</v>
      </c>
      <c r="AQ85" s="110">
        <f t="shared" si="13"/>
        <v>4.5123726521956713E-3</v>
      </c>
      <c r="AR85" s="24">
        <f t="shared" si="14"/>
        <v>231082</v>
      </c>
      <c r="AS85" s="110">
        <f t="shared" si="15"/>
        <v>7.1530779482495326E-3</v>
      </c>
      <c r="AU85">
        <v>89715</v>
      </c>
      <c r="AV85">
        <v>59460</v>
      </c>
      <c r="AW85">
        <v>107055</v>
      </c>
      <c r="AX85">
        <v>57923</v>
      </c>
      <c r="AY85">
        <v>110005</v>
      </c>
      <c r="AZ85">
        <v>58613</v>
      </c>
      <c r="BA85">
        <v>104855</v>
      </c>
      <c r="BB85">
        <v>55086</v>
      </c>
      <c r="BD85" s="75">
        <v>174303</v>
      </c>
      <c r="BE85" s="75">
        <v>75159</v>
      </c>
    </row>
    <row r="86" spans="1:57" x14ac:dyDescent="0.6">
      <c r="A86" s="33" t="s">
        <v>97</v>
      </c>
      <c r="B86" s="22">
        <v>858208</v>
      </c>
      <c r="C86" s="23">
        <v>0.02</v>
      </c>
      <c r="D86" s="22">
        <v>286054</v>
      </c>
      <c r="E86" s="23">
        <v>0.01</v>
      </c>
      <c r="F86" s="14"/>
      <c r="G86" s="24">
        <v>829585</v>
      </c>
      <c r="H86" s="25">
        <v>0.01</v>
      </c>
      <c r="I86" s="24">
        <v>252999</v>
      </c>
      <c r="J86" s="25">
        <v>0.01</v>
      </c>
      <c r="K86" s="14"/>
      <c r="L86" s="24">
        <v>836466</v>
      </c>
      <c r="M86" s="25">
        <v>0.01</v>
      </c>
      <c r="N86" s="24">
        <v>243000</v>
      </c>
      <c r="O86" s="25">
        <v>0.01</v>
      </c>
      <c r="P86" s="14"/>
      <c r="Q86" s="24">
        <v>899318</v>
      </c>
      <c r="R86" s="25">
        <v>0.01</v>
      </c>
      <c r="S86" s="24">
        <v>264635</v>
      </c>
      <c r="T86" s="25">
        <v>0.01</v>
      </c>
      <c r="U86" s="14"/>
      <c r="V86" s="24">
        <v>864368</v>
      </c>
      <c r="W86" s="25">
        <v>0.01</v>
      </c>
      <c r="X86" s="24">
        <v>253952</v>
      </c>
      <c r="Y86" s="25">
        <v>0.01</v>
      </c>
      <c r="Z86" s="14"/>
      <c r="AA86" s="24">
        <v>863551</v>
      </c>
      <c r="AB86" s="25">
        <v>0.01</v>
      </c>
      <c r="AC86" s="24">
        <v>253037</v>
      </c>
      <c r="AD86" s="25">
        <v>0.01</v>
      </c>
      <c r="AF86" s="83">
        <v>880182</v>
      </c>
      <c r="AG86" s="84">
        <v>0.01</v>
      </c>
      <c r="AH86" s="83">
        <v>259566</v>
      </c>
      <c r="AI86" s="84">
        <v>0.01</v>
      </c>
      <c r="AJ86" s="214"/>
      <c r="AK86" s="82">
        <v>864341</v>
      </c>
      <c r="AL86" s="79">
        <v>0.01</v>
      </c>
      <c r="AM86" s="103">
        <v>247971</v>
      </c>
      <c r="AN86" s="79">
        <v>0.01</v>
      </c>
      <c r="AP86" s="24">
        <f t="shared" si="12"/>
        <v>921132</v>
      </c>
      <c r="AQ86" s="110">
        <f t="shared" si="13"/>
        <v>1.0097638281617721E-2</v>
      </c>
      <c r="AR86" s="24">
        <f t="shared" si="14"/>
        <v>253519</v>
      </c>
      <c r="AS86" s="110">
        <f t="shared" si="15"/>
        <v>7.8476089369240061E-3</v>
      </c>
      <c r="AU86">
        <v>184767</v>
      </c>
      <c r="AV86">
        <v>54043</v>
      </c>
      <c r="AW86">
        <v>226239</v>
      </c>
      <c r="AX86">
        <v>60985</v>
      </c>
      <c r="AY86">
        <v>260258</v>
      </c>
      <c r="AZ86">
        <v>70980</v>
      </c>
      <c r="BA86">
        <v>249868</v>
      </c>
      <c r="BB86">
        <v>67511</v>
      </c>
      <c r="BD86" s="75">
        <v>385347</v>
      </c>
      <c r="BE86" s="75">
        <v>97704</v>
      </c>
    </row>
    <row r="87" spans="1:57" x14ac:dyDescent="0.6">
      <c r="A87" s="33" t="s">
        <v>98</v>
      </c>
      <c r="B87" s="22">
        <v>252908</v>
      </c>
      <c r="C87" s="23">
        <v>0</v>
      </c>
      <c r="D87" s="22">
        <v>126558</v>
      </c>
      <c r="E87" s="23">
        <v>0</v>
      </c>
      <c r="F87" s="14"/>
      <c r="G87" s="24">
        <v>253647</v>
      </c>
      <c r="H87" s="25">
        <v>0</v>
      </c>
      <c r="I87" s="24">
        <v>110635</v>
      </c>
      <c r="J87" s="25">
        <v>0</v>
      </c>
      <c r="K87" s="14"/>
      <c r="L87" s="24">
        <v>261010</v>
      </c>
      <c r="M87" s="25">
        <v>0</v>
      </c>
      <c r="N87" s="24">
        <v>105726</v>
      </c>
      <c r="O87" s="25">
        <v>0</v>
      </c>
      <c r="P87" s="14"/>
      <c r="Q87" s="24">
        <v>301602</v>
      </c>
      <c r="R87" s="25">
        <v>0</v>
      </c>
      <c r="S87" s="24">
        <v>125414</v>
      </c>
      <c r="T87" s="25">
        <v>0</v>
      </c>
      <c r="U87" s="14"/>
      <c r="V87" s="24">
        <v>300863</v>
      </c>
      <c r="W87" s="25">
        <v>0</v>
      </c>
      <c r="X87" s="24">
        <v>124896</v>
      </c>
      <c r="Y87" s="25">
        <v>0</v>
      </c>
      <c r="Z87" s="14"/>
      <c r="AA87" s="24">
        <v>289472</v>
      </c>
      <c r="AB87" s="25">
        <v>0</v>
      </c>
      <c r="AC87" s="24">
        <v>115840</v>
      </c>
      <c r="AD87" s="25">
        <v>0</v>
      </c>
      <c r="AF87" s="83">
        <v>294519</v>
      </c>
      <c r="AG87" s="84">
        <v>0</v>
      </c>
      <c r="AH87" s="83">
        <v>120759</v>
      </c>
      <c r="AI87" s="84">
        <v>0</v>
      </c>
      <c r="AJ87" s="214"/>
      <c r="AK87" s="82">
        <v>293972</v>
      </c>
      <c r="AL87" s="79">
        <v>0</v>
      </c>
      <c r="AM87" s="103">
        <v>116555</v>
      </c>
      <c r="AN87" s="79">
        <v>0</v>
      </c>
      <c r="AP87" s="24">
        <f t="shared" si="12"/>
        <v>308342</v>
      </c>
      <c r="AQ87" s="110">
        <f t="shared" si="13"/>
        <v>3.3801083699519412E-3</v>
      </c>
      <c r="AR87" s="24">
        <f t="shared" si="14"/>
        <v>116927</v>
      </c>
      <c r="AS87" s="110">
        <f t="shared" si="15"/>
        <v>3.6194422120934262E-3</v>
      </c>
      <c r="AU87">
        <v>67000</v>
      </c>
      <c r="AV87">
        <v>27691</v>
      </c>
      <c r="AW87">
        <v>89201</v>
      </c>
      <c r="AX87">
        <v>34340</v>
      </c>
      <c r="AY87">
        <v>79396</v>
      </c>
      <c r="AZ87">
        <v>28662</v>
      </c>
      <c r="BA87">
        <v>72745</v>
      </c>
      <c r="BB87">
        <v>26234</v>
      </c>
      <c r="BD87" s="75">
        <v>93276</v>
      </c>
      <c r="BE87" s="75">
        <v>31103</v>
      </c>
    </row>
    <row r="88" spans="1:57" x14ac:dyDescent="0.6">
      <c r="A88" s="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8"/>
      <c r="AB88" s="18"/>
      <c r="AC88" s="18"/>
      <c r="AD88" s="18"/>
      <c r="AE88" s="279"/>
      <c r="AF88" s="219"/>
      <c r="AG88" s="47"/>
      <c r="AH88" s="49"/>
      <c r="AI88" s="47"/>
      <c r="AJ88" s="14"/>
      <c r="AK88" s="101"/>
      <c r="AL88" s="12"/>
      <c r="AM88" s="50"/>
      <c r="AN88" s="48"/>
      <c r="AP88" s="49"/>
      <c r="AQ88" s="118"/>
      <c r="AR88" s="49"/>
      <c r="AS88" s="118"/>
    </row>
    <row r="89" spans="1:57" x14ac:dyDescent="0.6">
      <c r="A89" s="190" t="s">
        <v>99</v>
      </c>
      <c r="B89" s="148">
        <v>14079631</v>
      </c>
      <c r="C89" s="144">
        <v>0.26</v>
      </c>
      <c r="D89" s="148">
        <v>5162036</v>
      </c>
      <c r="E89" s="144">
        <v>0.2</v>
      </c>
      <c r="F89" s="14"/>
      <c r="G89" s="119">
        <v>15520716</v>
      </c>
      <c r="H89" s="120">
        <v>0.25</v>
      </c>
      <c r="I89" s="119">
        <v>4983674</v>
      </c>
      <c r="J89" s="120">
        <v>0.19</v>
      </c>
      <c r="K89" s="14"/>
      <c r="L89" s="119">
        <v>14942191</v>
      </c>
      <c r="M89" s="120">
        <v>0.24</v>
      </c>
      <c r="N89" s="119">
        <v>4586405</v>
      </c>
      <c r="O89" s="120">
        <v>0.18</v>
      </c>
      <c r="P89" s="14"/>
      <c r="Q89" s="119">
        <v>15601391</v>
      </c>
      <c r="R89" s="120">
        <v>0.24</v>
      </c>
      <c r="S89" s="119">
        <v>4828098</v>
      </c>
      <c r="T89" s="120">
        <v>0.19</v>
      </c>
      <c r="U89" s="14"/>
      <c r="V89" s="119">
        <v>16380642</v>
      </c>
      <c r="W89" s="120">
        <v>0.24</v>
      </c>
      <c r="X89" s="119">
        <v>5049271</v>
      </c>
      <c r="Y89" s="120">
        <v>0.19</v>
      </c>
      <c r="Z89" s="14"/>
      <c r="AA89" s="119">
        <v>16536639</v>
      </c>
      <c r="AB89" s="120">
        <v>0.24</v>
      </c>
      <c r="AC89" s="148">
        <v>5071597</v>
      </c>
      <c r="AD89" s="120">
        <v>0.19</v>
      </c>
      <c r="AE89" s="277"/>
      <c r="AF89" s="158">
        <v>16799051</v>
      </c>
      <c r="AG89" s="185">
        <v>0.23</v>
      </c>
      <c r="AH89" s="158">
        <v>5151362</v>
      </c>
      <c r="AI89" s="150">
        <v>0.17</v>
      </c>
      <c r="AJ89" s="281"/>
      <c r="AK89" s="147">
        <v>17332012</v>
      </c>
      <c r="AL89" s="145">
        <v>0.22</v>
      </c>
      <c r="AM89" s="147">
        <v>5254302</v>
      </c>
      <c r="AN89" s="145">
        <v>0.17</v>
      </c>
      <c r="AO89" s="18"/>
      <c r="AP89" s="119">
        <f>SUM(AU89,AW89,AY89,BA89)</f>
        <v>19423151</v>
      </c>
      <c r="AQ89" s="154">
        <f t="shared" si="13"/>
        <v>0.21292057282478682</v>
      </c>
      <c r="AR89" s="119">
        <f>SUM(AV89,AX89,AZ89,BB89)</f>
        <v>5651162</v>
      </c>
      <c r="AS89" s="154">
        <f t="shared" si="15"/>
        <v>0.17493012127377175</v>
      </c>
      <c r="AU89">
        <v>4939150</v>
      </c>
      <c r="AV89">
        <v>1449240</v>
      </c>
      <c r="AW89">
        <v>4708635</v>
      </c>
      <c r="AX89">
        <v>1388584</v>
      </c>
      <c r="AY89">
        <v>4647641</v>
      </c>
      <c r="AZ89">
        <v>1323001</v>
      </c>
      <c r="BA89">
        <v>5127725</v>
      </c>
      <c r="BB89">
        <v>1490337</v>
      </c>
      <c r="BD89" s="75">
        <v>6388090</v>
      </c>
      <c r="BE89" s="75">
        <v>1710389</v>
      </c>
    </row>
    <row r="90" spans="1:57" x14ac:dyDescent="0.6">
      <c r="A90" s="166" t="s">
        <v>39</v>
      </c>
      <c r="B90" s="169">
        <f>SUM(B91:B115)</f>
        <v>14079635</v>
      </c>
      <c r="C90" s="170">
        <f>SUM(C91:C115)</f>
        <v>0.25000000000000006</v>
      </c>
      <c r="D90" s="169">
        <f>SUM(D91:D115)</f>
        <v>5162037</v>
      </c>
      <c r="E90" s="170">
        <f>SUM(E91:E115)</f>
        <v>0.18</v>
      </c>
      <c r="F90" s="14"/>
      <c r="G90" s="167">
        <f>SUM(G91:G115)</f>
        <v>15520716</v>
      </c>
      <c r="H90" s="168">
        <f>SUM(H91:H115)</f>
        <v>0.25</v>
      </c>
      <c r="I90" s="167">
        <f>SUM(I91:I115)</f>
        <v>4983675</v>
      </c>
      <c r="J90" s="168">
        <f>SUM(J91:J115)</f>
        <v>0.19</v>
      </c>
      <c r="K90" s="14"/>
      <c r="L90" s="167">
        <f>SUM(L91:L115)</f>
        <v>14942193</v>
      </c>
      <c r="M90" s="168">
        <f>SUM(M91:M115)</f>
        <v>0.23</v>
      </c>
      <c r="N90" s="167">
        <f>SUM(N91:N115)</f>
        <v>4586406</v>
      </c>
      <c r="O90" s="168">
        <f>SUM(O91:O115)</f>
        <v>0.19</v>
      </c>
      <c r="P90" s="14"/>
      <c r="Q90" s="167">
        <f>SUM(Q91:Q115)</f>
        <v>15601391</v>
      </c>
      <c r="R90" s="168">
        <f>SUM(R91:R115)</f>
        <v>0.24000000000000002</v>
      </c>
      <c r="S90" s="167">
        <f>SUM(S91:S115)</f>
        <v>4828099</v>
      </c>
      <c r="T90" s="168">
        <f>SUM(T91:T115)</f>
        <v>0.2</v>
      </c>
      <c r="U90" s="14"/>
      <c r="V90" s="167">
        <f>SUM(V91:V115)</f>
        <v>16380642</v>
      </c>
      <c r="W90" s="168">
        <f>SUM(W91:W115)</f>
        <v>0.24000000000000002</v>
      </c>
      <c r="X90" s="167">
        <f>SUM(X91:X115)</f>
        <v>5049271</v>
      </c>
      <c r="Y90" s="168">
        <f>SUM(Y91:Y115)</f>
        <v>0.18</v>
      </c>
      <c r="Z90" s="14"/>
      <c r="AA90" s="167">
        <f>SUM(AA91:AA115)</f>
        <v>16536639</v>
      </c>
      <c r="AB90" s="168">
        <f>SUM(AB91:AB115)</f>
        <v>0.23</v>
      </c>
      <c r="AC90" s="167">
        <f>SUM(AC91:AC115)</f>
        <v>5092895</v>
      </c>
      <c r="AD90" s="168">
        <f>SUM(AD91:AD115)</f>
        <v>0.18</v>
      </c>
      <c r="AE90" s="277"/>
      <c r="AF90" s="172">
        <f>SUM(AF91:AF115)</f>
        <v>16799054</v>
      </c>
      <c r="AG90" s="171">
        <f>SUM(AG91:AG115)</f>
        <v>0.22</v>
      </c>
      <c r="AH90" s="172">
        <f>SUM(AH91:AH115)</f>
        <v>5151363</v>
      </c>
      <c r="AI90" s="174">
        <f>SUM(AI91:AI115)</f>
        <v>0.17</v>
      </c>
      <c r="AJ90" s="281"/>
      <c r="AK90" s="172">
        <f>SUM(AK91:AK115)</f>
        <v>17235443</v>
      </c>
      <c r="AL90" s="171">
        <f>SUM(AL91:AL115)</f>
        <v>0.21000000000000002</v>
      </c>
      <c r="AM90" s="172">
        <f>SUM(AM91:AM115)</f>
        <v>5214179</v>
      </c>
      <c r="AN90" s="171">
        <f>SUM(AN91:AN115)</f>
        <v>0.18</v>
      </c>
      <c r="AO90" s="18"/>
      <c r="AP90" s="175">
        <f t="shared" ref="AP90:AP153" si="17">SUM(AU90,AW90,AY90,BA90)</f>
        <v>19423152</v>
      </c>
      <c r="AQ90" s="176">
        <f t="shared" si="13"/>
        <v>0.21292058378699233</v>
      </c>
      <c r="AR90" s="175">
        <f t="shared" ref="AR90:AR153" si="18">SUM(AV90,AX90,AZ90,BB90)</f>
        <v>5651165</v>
      </c>
      <c r="AS90" s="176">
        <f t="shared" si="15"/>
        <v>0.1749302141379232</v>
      </c>
      <c r="AU90" s="177">
        <f t="shared" ref="AU90:BE90" si="19">SUM(AU91:AU115)</f>
        <v>4939151</v>
      </c>
      <c r="AV90" s="177">
        <f t="shared" si="19"/>
        <v>1449242</v>
      </c>
      <c r="AW90" s="177">
        <f t="shared" si="19"/>
        <v>4708634</v>
      </c>
      <c r="AX90" s="177">
        <f t="shared" si="19"/>
        <v>1388585</v>
      </c>
      <c r="AY90" s="193">
        <f t="shared" si="19"/>
        <v>4647642</v>
      </c>
      <c r="AZ90" s="193">
        <f t="shared" si="19"/>
        <v>1323001</v>
      </c>
      <c r="BA90" s="193">
        <f t="shared" si="19"/>
        <v>5127725</v>
      </c>
      <c r="BB90" s="193">
        <f t="shared" si="19"/>
        <v>1490337</v>
      </c>
      <c r="BC90" s="125"/>
      <c r="BD90" s="193">
        <f t="shared" si="19"/>
        <v>6388089</v>
      </c>
      <c r="BE90" s="193">
        <f t="shared" si="19"/>
        <v>1710388</v>
      </c>
    </row>
    <row r="91" spans="1:57" x14ac:dyDescent="0.6">
      <c r="A91" s="33" t="s">
        <v>100</v>
      </c>
      <c r="B91" s="22">
        <v>680830</v>
      </c>
      <c r="C91" s="23">
        <v>0.01</v>
      </c>
      <c r="D91" s="22">
        <v>178311</v>
      </c>
      <c r="E91" s="23">
        <v>0.01</v>
      </c>
      <c r="F91" s="14"/>
      <c r="G91" s="24">
        <v>701609</v>
      </c>
      <c r="H91" s="25">
        <v>0.01</v>
      </c>
      <c r="I91" s="24">
        <v>167329</v>
      </c>
      <c r="J91" s="25">
        <v>0.01</v>
      </c>
      <c r="K91" s="14"/>
      <c r="L91" s="24">
        <v>629588</v>
      </c>
      <c r="M91" s="25">
        <v>0.01</v>
      </c>
      <c r="N91" s="24">
        <v>143775</v>
      </c>
      <c r="O91" s="25">
        <v>0.01</v>
      </c>
      <c r="P91" s="14"/>
      <c r="Q91" s="24">
        <v>654497</v>
      </c>
      <c r="R91" s="25">
        <v>0.01</v>
      </c>
      <c r="S91" s="24">
        <v>150954</v>
      </c>
      <c r="T91" s="25">
        <v>0.01</v>
      </c>
      <c r="U91" s="14"/>
      <c r="V91" s="24">
        <v>726673</v>
      </c>
      <c r="W91" s="25">
        <v>0.01</v>
      </c>
      <c r="X91" s="24">
        <v>170348</v>
      </c>
      <c r="Y91" s="25">
        <v>0.01</v>
      </c>
      <c r="Z91" s="14"/>
      <c r="AA91" s="22">
        <v>741851</v>
      </c>
      <c r="AB91" s="23">
        <v>0.01</v>
      </c>
      <c r="AC91" s="22">
        <v>172704</v>
      </c>
      <c r="AD91" s="23">
        <v>0.01</v>
      </c>
      <c r="AF91" s="83">
        <v>670338</v>
      </c>
      <c r="AG91" s="84">
        <v>0.01</v>
      </c>
      <c r="AH91" s="83">
        <v>156235</v>
      </c>
      <c r="AI91" s="84">
        <v>0.01</v>
      </c>
      <c r="AJ91" s="281"/>
      <c r="AK91" s="82">
        <v>681891</v>
      </c>
      <c r="AL91" s="79">
        <v>0.01</v>
      </c>
      <c r="AM91" s="82">
        <v>157695</v>
      </c>
      <c r="AN91" s="79">
        <v>0.01</v>
      </c>
      <c r="AO91" s="18"/>
      <c r="AP91" s="24">
        <f t="shared" si="17"/>
        <v>717349</v>
      </c>
      <c r="AQ91" s="110">
        <f t="shared" si="13"/>
        <v>7.8637271571068978E-3</v>
      </c>
      <c r="AR91" s="24">
        <f t="shared" si="18"/>
        <v>162350</v>
      </c>
      <c r="AS91" s="110">
        <f t="shared" si="15"/>
        <v>5.0254983291572325E-3</v>
      </c>
      <c r="AU91">
        <v>184411</v>
      </c>
      <c r="AV91">
        <v>41872</v>
      </c>
      <c r="AW91">
        <v>179935</v>
      </c>
      <c r="AX91">
        <v>42280</v>
      </c>
      <c r="AY91">
        <v>181389</v>
      </c>
      <c r="AZ91">
        <v>39769</v>
      </c>
      <c r="BA91">
        <v>171614</v>
      </c>
      <c r="BB91">
        <v>38429</v>
      </c>
      <c r="BD91" s="75">
        <v>236269</v>
      </c>
      <c r="BE91" s="75">
        <v>51830</v>
      </c>
    </row>
    <row r="92" spans="1:57" x14ac:dyDescent="0.6">
      <c r="A92" s="33" t="s">
        <v>101</v>
      </c>
      <c r="B92" s="22">
        <v>264648</v>
      </c>
      <c r="C92" s="23">
        <v>0</v>
      </c>
      <c r="D92" s="22">
        <v>67522</v>
      </c>
      <c r="E92" s="23">
        <v>0</v>
      </c>
      <c r="F92" s="14"/>
      <c r="G92" s="24">
        <v>323526</v>
      </c>
      <c r="H92" s="25">
        <v>0</v>
      </c>
      <c r="I92" s="24">
        <v>78598</v>
      </c>
      <c r="J92" s="25">
        <v>0</v>
      </c>
      <c r="K92" s="14"/>
      <c r="L92" s="24">
        <v>288047</v>
      </c>
      <c r="M92" s="25">
        <v>0</v>
      </c>
      <c r="N92" s="24">
        <v>68309</v>
      </c>
      <c r="O92" s="25">
        <v>0</v>
      </c>
      <c r="P92" s="14"/>
      <c r="Q92" s="24">
        <v>283523</v>
      </c>
      <c r="R92" s="25">
        <v>0</v>
      </c>
      <c r="S92" s="24">
        <v>66611</v>
      </c>
      <c r="T92" s="25">
        <v>0</v>
      </c>
      <c r="U92" s="14"/>
      <c r="V92" s="24">
        <v>321546</v>
      </c>
      <c r="W92" s="25">
        <v>0</v>
      </c>
      <c r="X92" s="24">
        <v>74685</v>
      </c>
      <c r="Y92" s="25">
        <v>0</v>
      </c>
      <c r="Z92" s="14"/>
      <c r="AA92" s="22">
        <v>290934</v>
      </c>
      <c r="AB92" s="23">
        <v>0</v>
      </c>
      <c r="AC92" s="22">
        <v>67420</v>
      </c>
      <c r="AD92" s="23">
        <v>0</v>
      </c>
      <c r="AF92" s="83">
        <v>253398</v>
      </c>
      <c r="AG92" s="84">
        <v>0</v>
      </c>
      <c r="AH92" s="83">
        <v>58708</v>
      </c>
      <c r="AI92" s="84">
        <v>0</v>
      </c>
      <c r="AJ92" s="281"/>
      <c r="AK92" s="82">
        <v>295754</v>
      </c>
      <c r="AL92" s="79">
        <v>0</v>
      </c>
      <c r="AM92" s="82">
        <v>68318</v>
      </c>
      <c r="AN92" s="79">
        <v>0</v>
      </c>
      <c r="AO92" s="18"/>
      <c r="AP92" s="24">
        <f t="shared" si="17"/>
        <v>352843</v>
      </c>
      <c r="AQ92" s="110">
        <f t="shared" si="13"/>
        <v>3.8679374771485977E-3</v>
      </c>
      <c r="AR92" s="24">
        <f t="shared" si="18"/>
        <v>79068</v>
      </c>
      <c r="AS92" s="110">
        <f t="shared" si="15"/>
        <v>2.4475275755454517E-3</v>
      </c>
      <c r="AU92">
        <v>83275</v>
      </c>
      <c r="AV92">
        <v>18997</v>
      </c>
      <c r="AW92">
        <v>79803</v>
      </c>
      <c r="AX92">
        <v>18132</v>
      </c>
      <c r="AY92">
        <v>94681</v>
      </c>
      <c r="AZ92">
        <v>20732</v>
      </c>
      <c r="BA92">
        <v>95084</v>
      </c>
      <c r="BB92">
        <v>21207</v>
      </c>
      <c r="BD92" s="75">
        <v>108296</v>
      </c>
      <c r="BE92" s="75">
        <v>23382</v>
      </c>
    </row>
    <row r="93" spans="1:57" x14ac:dyDescent="0.6">
      <c r="A93" s="33" t="s">
        <v>102</v>
      </c>
      <c r="B93" s="26">
        <v>21</v>
      </c>
      <c r="C93" s="23">
        <v>0</v>
      </c>
      <c r="D93" s="26">
        <v>424</v>
      </c>
      <c r="E93" s="23">
        <v>0</v>
      </c>
      <c r="F93" s="14"/>
      <c r="G93" s="27">
        <v>3</v>
      </c>
      <c r="H93" s="25">
        <v>0</v>
      </c>
      <c r="I93" s="27">
        <v>61</v>
      </c>
      <c r="J93" s="25">
        <v>0</v>
      </c>
      <c r="K93" s="14"/>
      <c r="L93" s="27">
        <v>24</v>
      </c>
      <c r="M93" s="25">
        <v>0</v>
      </c>
      <c r="N93" s="27">
        <v>477</v>
      </c>
      <c r="O93" s="25">
        <v>0</v>
      </c>
      <c r="P93" s="14"/>
      <c r="Q93" s="27"/>
      <c r="R93" s="25"/>
      <c r="S93" s="27"/>
      <c r="T93" s="25"/>
      <c r="U93" s="14"/>
      <c r="V93" s="27"/>
      <c r="W93" s="25"/>
      <c r="X93" s="27"/>
      <c r="Y93" s="25"/>
      <c r="Z93" s="14"/>
      <c r="AA93" s="8"/>
      <c r="AB93" s="8"/>
      <c r="AC93" s="8"/>
      <c r="AD93" s="42"/>
      <c r="AF93" s="83"/>
      <c r="AG93" s="84"/>
      <c r="AH93" s="83"/>
      <c r="AI93" s="84"/>
      <c r="AJ93" s="281"/>
      <c r="AK93" s="82"/>
      <c r="AL93" s="79"/>
      <c r="AM93" s="82"/>
      <c r="AN93" s="79"/>
      <c r="AO93" s="18"/>
      <c r="AP93" s="24"/>
      <c r="AQ93" s="110"/>
      <c r="AR93" s="24"/>
      <c r="AS93" s="110"/>
    </row>
    <row r="94" spans="1:57" x14ac:dyDescent="0.6">
      <c r="A94" s="33" t="s">
        <v>103</v>
      </c>
      <c r="B94" s="22">
        <v>9674</v>
      </c>
      <c r="C94" s="23">
        <v>0</v>
      </c>
      <c r="D94" s="22">
        <v>4344</v>
      </c>
      <c r="E94" s="23">
        <v>0</v>
      </c>
      <c r="F94" s="14"/>
      <c r="G94" s="24">
        <v>12553</v>
      </c>
      <c r="H94" s="25">
        <v>0</v>
      </c>
      <c r="I94" s="24">
        <v>5589</v>
      </c>
      <c r="J94" s="25">
        <v>0</v>
      </c>
      <c r="K94" s="14"/>
      <c r="L94" s="24">
        <v>8385</v>
      </c>
      <c r="M94" s="25">
        <v>0</v>
      </c>
      <c r="N94" s="24">
        <v>3760</v>
      </c>
      <c r="O94" s="25">
        <v>0</v>
      </c>
      <c r="P94" s="14"/>
      <c r="Q94" s="24">
        <v>28235</v>
      </c>
      <c r="R94" s="25">
        <v>0</v>
      </c>
      <c r="S94" s="24">
        <v>12542</v>
      </c>
      <c r="T94" s="25">
        <v>0</v>
      </c>
      <c r="U94" s="14"/>
      <c r="V94" s="24">
        <v>24087</v>
      </c>
      <c r="W94" s="25">
        <v>0</v>
      </c>
      <c r="X94" s="24">
        <v>10848</v>
      </c>
      <c r="Y94" s="25">
        <v>0</v>
      </c>
      <c r="Z94" s="14"/>
      <c r="AA94" s="22">
        <v>21109</v>
      </c>
      <c r="AB94" s="23">
        <v>0</v>
      </c>
      <c r="AC94" s="22">
        <v>30791</v>
      </c>
      <c r="AD94" s="23">
        <v>0</v>
      </c>
      <c r="AF94" s="83">
        <v>30625</v>
      </c>
      <c r="AG94" s="84">
        <v>0</v>
      </c>
      <c r="AH94" s="83">
        <v>13725</v>
      </c>
      <c r="AI94" s="84">
        <v>0</v>
      </c>
      <c r="AJ94" s="281"/>
      <c r="AK94" s="82">
        <v>39832</v>
      </c>
      <c r="AL94" s="79">
        <v>0</v>
      </c>
      <c r="AM94" s="82">
        <v>16503</v>
      </c>
      <c r="AN94" s="79">
        <v>0</v>
      </c>
      <c r="AO94" s="18"/>
      <c r="AP94" s="24">
        <f t="shared" si="17"/>
        <v>51325</v>
      </c>
      <c r="AQ94" s="110">
        <f t="shared" si="13"/>
        <v>5.6263519756563618E-4</v>
      </c>
      <c r="AR94" s="24">
        <f t="shared" si="18"/>
        <v>20817</v>
      </c>
      <c r="AS94" s="110">
        <f t="shared" si="15"/>
        <v>6.4438434689292336E-4</v>
      </c>
      <c r="AU94">
        <v>18886</v>
      </c>
      <c r="AV94">
        <v>7652</v>
      </c>
      <c r="BA94">
        <v>32439</v>
      </c>
      <c r="BB94">
        <v>13165</v>
      </c>
      <c r="BD94" s="75">
        <v>9339</v>
      </c>
      <c r="BE94" s="75">
        <v>3751</v>
      </c>
    </row>
    <row r="95" spans="1:57" x14ac:dyDescent="0.6">
      <c r="A95" s="33" t="s">
        <v>104</v>
      </c>
      <c r="B95" s="22">
        <v>25818</v>
      </c>
      <c r="C95" s="23">
        <v>0</v>
      </c>
      <c r="D95" s="22">
        <v>11669</v>
      </c>
      <c r="E95" s="23">
        <v>0</v>
      </c>
      <c r="F95" s="14"/>
      <c r="G95" s="24">
        <v>30163</v>
      </c>
      <c r="H95" s="25">
        <v>0</v>
      </c>
      <c r="I95" s="24">
        <v>13364</v>
      </c>
      <c r="J95" s="25">
        <v>0</v>
      </c>
      <c r="K95" s="14"/>
      <c r="L95" s="24">
        <v>23236</v>
      </c>
      <c r="M95" s="25">
        <v>0</v>
      </c>
      <c r="N95" s="24">
        <v>10385</v>
      </c>
      <c r="O95" s="25">
        <v>0</v>
      </c>
      <c r="P95" s="14"/>
      <c r="Q95" s="24">
        <v>37036</v>
      </c>
      <c r="R95" s="25">
        <v>0</v>
      </c>
      <c r="S95" s="24">
        <v>16516</v>
      </c>
      <c r="T95" s="25">
        <v>0</v>
      </c>
      <c r="U95" s="14"/>
      <c r="V95" s="24">
        <v>50042</v>
      </c>
      <c r="W95" s="25">
        <v>0</v>
      </c>
      <c r="X95" s="24">
        <v>22307</v>
      </c>
      <c r="Y95" s="25">
        <v>0</v>
      </c>
      <c r="Z95" s="14"/>
      <c r="AA95" s="22">
        <v>69609</v>
      </c>
      <c r="AB95" s="23">
        <v>0</v>
      </c>
      <c r="AC95" s="22">
        <v>30791</v>
      </c>
      <c r="AD95" s="23">
        <v>0</v>
      </c>
      <c r="AF95" s="83">
        <v>90256</v>
      </c>
      <c r="AG95" s="84">
        <v>0</v>
      </c>
      <c r="AH95" s="83">
        <v>39759</v>
      </c>
      <c r="AI95" s="84">
        <v>0</v>
      </c>
      <c r="AJ95" s="281"/>
      <c r="AK95" s="82">
        <v>118747</v>
      </c>
      <c r="AL95" s="79">
        <v>0</v>
      </c>
      <c r="AM95" s="82">
        <v>47449</v>
      </c>
      <c r="AN95" s="79">
        <v>0</v>
      </c>
      <c r="AO95" s="18"/>
      <c r="AP95" s="24">
        <f>SUM(AU95,AW95,AY95,BA95)</f>
        <v>154319</v>
      </c>
      <c r="AQ95" s="110">
        <f t="shared" si="13"/>
        <v>1.6916765913907728E-3</v>
      </c>
      <c r="AR95" s="24">
        <f t="shared" si="18"/>
        <v>60441</v>
      </c>
      <c r="AS95" s="110">
        <f t="shared" si="15"/>
        <v>1.8709340592090685E-3</v>
      </c>
      <c r="AU95">
        <v>48175</v>
      </c>
      <c r="AV95">
        <v>18773</v>
      </c>
      <c r="BA95">
        <v>106144</v>
      </c>
      <c r="BB95">
        <v>41668</v>
      </c>
      <c r="BD95" s="75">
        <v>7642</v>
      </c>
      <c r="BE95" s="75">
        <v>2968</v>
      </c>
    </row>
    <row r="96" spans="1:57" x14ac:dyDescent="0.6">
      <c r="A96" s="33" t="s">
        <v>105</v>
      </c>
      <c r="B96" s="22">
        <v>4276</v>
      </c>
      <c r="C96" s="23">
        <v>0</v>
      </c>
      <c r="D96" s="22">
        <v>1880</v>
      </c>
      <c r="E96" s="23">
        <v>0</v>
      </c>
      <c r="F96" s="14"/>
      <c r="G96" s="24">
        <v>5778</v>
      </c>
      <c r="H96" s="25">
        <v>0</v>
      </c>
      <c r="I96" s="24">
        <v>2539</v>
      </c>
      <c r="J96" s="25">
        <v>0</v>
      </c>
      <c r="K96" s="14"/>
      <c r="L96" s="24">
        <v>3946</v>
      </c>
      <c r="M96" s="25">
        <v>0</v>
      </c>
      <c r="N96" s="24">
        <v>1723</v>
      </c>
      <c r="O96" s="25">
        <v>0</v>
      </c>
      <c r="P96" s="14"/>
      <c r="Q96" s="24">
        <v>9670</v>
      </c>
      <c r="R96" s="25">
        <v>0</v>
      </c>
      <c r="S96" s="24">
        <v>4268</v>
      </c>
      <c r="T96" s="25">
        <v>0</v>
      </c>
      <c r="U96" s="14"/>
      <c r="V96" s="24">
        <v>12846</v>
      </c>
      <c r="W96" s="25">
        <v>0</v>
      </c>
      <c r="X96" s="24">
        <v>5688</v>
      </c>
      <c r="Y96" s="25">
        <v>0</v>
      </c>
      <c r="Z96" s="14"/>
      <c r="AA96" s="22">
        <v>15370</v>
      </c>
      <c r="AB96" s="23">
        <v>0</v>
      </c>
      <c r="AC96" s="22">
        <v>6792</v>
      </c>
      <c r="AD96" s="23">
        <v>0</v>
      </c>
      <c r="AF96" s="83">
        <v>22918</v>
      </c>
      <c r="AG96" s="84">
        <v>0</v>
      </c>
      <c r="AH96" s="83">
        <v>10173</v>
      </c>
      <c r="AI96" s="84">
        <v>0</v>
      </c>
      <c r="AJ96" s="281"/>
      <c r="AK96" s="82">
        <v>21367</v>
      </c>
      <c r="AL96" s="79">
        <v>0</v>
      </c>
      <c r="AM96" s="82">
        <v>8518</v>
      </c>
      <c r="AN96" s="79">
        <v>0</v>
      </c>
      <c r="AO96" s="18"/>
      <c r="AP96" s="24">
        <f t="shared" si="17"/>
        <v>29317</v>
      </c>
      <c r="AQ96" s="110">
        <f t="shared" si="13"/>
        <v>3.2137897880237225E-4</v>
      </c>
      <c r="AR96" s="24">
        <f t="shared" si="18"/>
        <v>11674</v>
      </c>
      <c r="AS96" s="110">
        <f t="shared" si="15"/>
        <v>3.6136536799865433E-4</v>
      </c>
      <c r="AU96">
        <v>4582</v>
      </c>
      <c r="AV96">
        <v>1777</v>
      </c>
      <c r="BA96">
        <v>24735</v>
      </c>
      <c r="BB96">
        <v>9897</v>
      </c>
    </row>
    <row r="97" spans="1:57" x14ac:dyDescent="0.6">
      <c r="A97" s="33" t="s">
        <v>106</v>
      </c>
      <c r="B97" s="22">
        <v>1224146</v>
      </c>
      <c r="C97" s="23">
        <v>0.02</v>
      </c>
      <c r="D97" s="22">
        <v>566977</v>
      </c>
      <c r="E97" s="23">
        <v>0.02</v>
      </c>
      <c r="F97" s="14"/>
      <c r="G97" s="24">
        <v>1332344</v>
      </c>
      <c r="H97" s="25">
        <v>0.02</v>
      </c>
      <c r="I97" s="24">
        <v>536609</v>
      </c>
      <c r="J97" s="25">
        <v>0.02</v>
      </c>
      <c r="K97" s="14"/>
      <c r="L97" s="24">
        <v>1292414</v>
      </c>
      <c r="M97" s="25">
        <v>0.02</v>
      </c>
      <c r="N97" s="24">
        <v>484784</v>
      </c>
      <c r="O97" s="25">
        <v>0.02</v>
      </c>
      <c r="P97" s="14"/>
      <c r="Q97" s="24">
        <v>1456719</v>
      </c>
      <c r="R97" s="25">
        <v>0.02</v>
      </c>
      <c r="S97" s="24">
        <v>551335</v>
      </c>
      <c r="T97" s="25">
        <v>0.02</v>
      </c>
      <c r="U97" s="14"/>
      <c r="V97" s="24">
        <v>1523093</v>
      </c>
      <c r="W97" s="25">
        <v>0.02</v>
      </c>
      <c r="X97" s="24">
        <v>586622</v>
      </c>
      <c r="Y97" s="25">
        <v>0.02</v>
      </c>
      <c r="Z97" s="14"/>
      <c r="AA97" s="22">
        <v>1545716</v>
      </c>
      <c r="AB97" s="23">
        <v>0.02</v>
      </c>
      <c r="AC97" s="22">
        <v>589187</v>
      </c>
      <c r="AD97" s="23">
        <v>0.02</v>
      </c>
      <c r="AF97" s="83">
        <v>1526258</v>
      </c>
      <c r="AG97" s="84">
        <v>0.02</v>
      </c>
      <c r="AH97" s="83">
        <v>580193</v>
      </c>
      <c r="AI97" s="84">
        <v>0.02</v>
      </c>
      <c r="AJ97" s="281"/>
      <c r="AK97" s="82">
        <v>1532511</v>
      </c>
      <c r="AL97" s="79">
        <v>0.02</v>
      </c>
      <c r="AM97" s="82">
        <v>579391</v>
      </c>
      <c r="AN97" s="79">
        <v>0.02</v>
      </c>
      <c r="AO97" s="18"/>
      <c r="AP97" s="24">
        <f t="shared" si="17"/>
        <v>1760870</v>
      </c>
      <c r="AQ97" s="110">
        <f t="shared" si="13"/>
        <v>1.9303018808327362E-2</v>
      </c>
      <c r="AR97" s="24">
        <f t="shared" si="18"/>
        <v>647507</v>
      </c>
      <c r="AS97" s="110">
        <f t="shared" si="15"/>
        <v>2.0043396037065675E-2</v>
      </c>
      <c r="AU97">
        <v>439821</v>
      </c>
      <c r="AV97">
        <v>168726</v>
      </c>
      <c r="AW97">
        <v>425818</v>
      </c>
      <c r="AX97">
        <v>160377</v>
      </c>
      <c r="AY97">
        <v>450484</v>
      </c>
      <c r="AZ97">
        <v>158361</v>
      </c>
      <c r="BA97">
        <v>444747</v>
      </c>
      <c r="BB97">
        <v>160043</v>
      </c>
      <c r="BD97" s="75">
        <v>618989</v>
      </c>
      <c r="BE97" s="75">
        <v>202622</v>
      </c>
    </row>
    <row r="98" spans="1:57" x14ac:dyDescent="0.6">
      <c r="A98" s="33" t="s">
        <v>107</v>
      </c>
      <c r="B98" s="22">
        <v>544859</v>
      </c>
      <c r="C98" s="23">
        <v>0.01</v>
      </c>
      <c r="D98" s="22">
        <v>114758</v>
      </c>
      <c r="E98" s="23">
        <v>0</v>
      </c>
      <c r="F98" s="14"/>
      <c r="G98" s="24">
        <v>549535</v>
      </c>
      <c r="H98" s="25">
        <v>0.01</v>
      </c>
      <c r="I98" s="24">
        <v>110089</v>
      </c>
      <c r="J98" s="25">
        <v>0</v>
      </c>
      <c r="K98" s="14"/>
      <c r="L98" s="24">
        <v>495015</v>
      </c>
      <c r="M98" s="25">
        <v>0.01</v>
      </c>
      <c r="N98" s="24">
        <v>95907</v>
      </c>
      <c r="O98" s="25">
        <v>0</v>
      </c>
      <c r="P98" s="14"/>
      <c r="Q98" s="24">
        <v>457268</v>
      </c>
      <c r="R98" s="25">
        <v>0.01</v>
      </c>
      <c r="S98" s="24">
        <v>87938</v>
      </c>
      <c r="T98" s="25">
        <v>0</v>
      </c>
      <c r="U98" s="14"/>
      <c r="V98" s="24">
        <v>558899</v>
      </c>
      <c r="W98" s="25">
        <v>0.01</v>
      </c>
      <c r="X98" s="24">
        <v>108189</v>
      </c>
      <c r="Y98" s="25">
        <v>0</v>
      </c>
      <c r="Z98" s="14"/>
      <c r="AA98" s="22">
        <v>556067</v>
      </c>
      <c r="AB98" s="23">
        <v>0.01</v>
      </c>
      <c r="AC98" s="22">
        <v>108237</v>
      </c>
      <c r="AD98" s="23">
        <v>0</v>
      </c>
      <c r="AF98" s="83">
        <v>584483</v>
      </c>
      <c r="AG98" s="84">
        <v>0.01</v>
      </c>
      <c r="AH98" s="83">
        <v>114045</v>
      </c>
      <c r="AI98" s="84">
        <v>0</v>
      </c>
      <c r="AJ98" s="281"/>
      <c r="AK98" s="82">
        <v>588064</v>
      </c>
      <c r="AL98" s="79">
        <v>0.01</v>
      </c>
      <c r="AM98" s="82">
        <v>114514</v>
      </c>
      <c r="AN98" s="79">
        <v>0</v>
      </c>
      <c r="AO98" s="18"/>
      <c r="AP98" s="24">
        <f t="shared" si="17"/>
        <v>612982</v>
      </c>
      <c r="AQ98" s="110">
        <f t="shared" si="13"/>
        <v>6.7196346551228209E-3</v>
      </c>
      <c r="AR98" s="24">
        <f t="shared" si="18"/>
        <v>117058</v>
      </c>
      <c r="AS98" s="110">
        <f t="shared" si="15"/>
        <v>3.6234972800399589E-3</v>
      </c>
      <c r="AU98">
        <v>167247</v>
      </c>
      <c r="AV98">
        <v>32239</v>
      </c>
      <c r="AW98">
        <v>145906</v>
      </c>
      <c r="AX98">
        <v>29272</v>
      </c>
      <c r="AY98">
        <v>156443</v>
      </c>
      <c r="AZ98">
        <v>28708</v>
      </c>
      <c r="BA98">
        <v>143386</v>
      </c>
      <c r="BB98">
        <v>26839</v>
      </c>
      <c r="BD98" s="75">
        <v>202470</v>
      </c>
      <c r="BE98" s="75">
        <v>37989</v>
      </c>
    </row>
    <row r="99" spans="1:57" x14ac:dyDescent="0.6">
      <c r="A99" s="33" t="s">
        <v>108</v>
      </c>
      <c r="B99" s="22">
        <v>1002514</v>
      </c>
      <c r="C99" s="23">
        <v>0.02</v>
      </c>
      <c r="D99" s="22">
        <v>297092</v>
      </c>
      <c r="E99" s="23">
        <v>0.01</v>
      </c>
      <c r="F99" s="14"/>
      <c r="G99" s="24">
        <v>1045421</v>
      </c>
      <c r="H99" s="25">
        <v>0.02</v>
      </c>
      <c r="I99" s="24">
        <v>271281</v>
      </c>
      <c r="J99" s="25">
        <v>0.01</v>
      </c>
      <c r="K99" s="14"/>
      <c r="L99" s="24">
        <v>926428</v>
      </c>
      <c r="M99" s="25">
        <v>0.01</v>
      </c>
      <c r="N99" s="24">
        <v>229610</v>
      </c>
      <c r="O99" s="25">
        <v>0.01</v>
      </c>
      <c r="P99" s="14"/>
      <c r="Q99" s="24">
        <v>1015314</v>
      </c>
      <c r="R99" s="25">
        <v>0.02</v>
      </c>
      <c r="S99" s="24">
        <v>252595</v>
      </c>
      <c r="T99" s="25">
        <v>0.01</v>
      </c>
      <c r="U99" s="14"/>
      <c r="V99" s="24">
        <v>1055876</v>
      </c>
      <c r="W99" s="25">
        <v>0.02</v>
      </c>
      <c r="X99" s="24">
        <v>266435</v>
      </c>
      <c r="Y99" s="25">
        <v>0.01</v>
      </c>
      <c r="Z99" s="14"/>
      <c r="AA99" s="22">
        <v>1050301</v>
      </c>
      <c r="AB99" s="23">
        <v>0.02</v>
      </c>
      <c r="AC99" s="22">
        <v>263087</v>
      </c>
      <c r="AD99" s="23">
        <v>0.01</v>
      </c>
      <c r="AF99" s="83">
        <v>1107029</v>
      </c>
      <c r="AG99" s="84">
        <v>0.01</v>
      </c>
      <c r="AH99" s="83">
        <v>274135</v>
      </c>
      <c r="AI99" s="84">
        <v>0.01</v>
      </c>
      <c r="AJ99" s="281"/>
      <c r="AK99" s="82">
        <v>1139804</v>
      </c>
      <c r="AL99" s="79">
        <v>0.01</v>
      </c>
      <c r="AM99" s="82">
        <v>280040</v>
      </c>
      <c r="AN99" s="79">
        <v>0.01</v>
      </c>
      <c r="AO99" s="18"/>
      <c r="AP99" s="24">
        <f t="shared" si="17"/>
        <v>1256698</v>
      </c>
      <c r="AQ99" s="110">
        <f t="shared" si="13"/>
        <v>1.3776181734249193E-2</v>
      </c>
      <c r="AR99" s="24">
        <f t="shared" si="18"/>
        <v>303942</v>
      </c>
      <c r="AS99" s="110">
        <f t="shared" si="15"/>
        <v>9.4084386397333391E-3</v>
      </c>
      <c r="AU99">
        <v>324069</v>
      </c>
      <c r="AV99">
        <v>79099</v>
      </c>
      <c r="AW99">
        <v>297982</v>
      </c>
      <c r="AX99">
        <v>75708</v>
      </c>
      <c r="AY99">
        <v>317807</v>
      </c>
      <c r="AZ99">
        <v>74195</v>
      </c>
      <c r="BA99">
        <v>316840</v>
      </c>
      <c r="BB99">
        <v>74940</v>
      </c>
      <c r="BD99" s="75">
        <v>446261</v>
      </c>
      <c r="BE99" s="75">
        <v>103039</v>
      </c>
    </row>
    <row r="100" spans="1:57" x14ac:dyDescent="0.6">
      <c r="A100" s="33" t="s">
        <v>109</v>
      </c>
      <c r="B100" s="22">
        <v>1156905</v>
      </c>
      <c r="C100" s="23">
        <v>0.02</v>
      </c>
      <c r="D100" s="22">
        <v>260747</v>
      </c>
      <c r="E100" s="23">
        <v>0.01</v>
      </c>
      <c r="F100" s="14"/>
      <c r="G100" s="24">
        <v>1055311</v>
      </c>
      <c r="H100" s="25">
        <v>0.02</v>
      </c>
      <c r="I100" s="24">
        <v>221941</v>
      </c>
      <c r="J100" s="25">
        <v>0.01</v>
      </c>
      <c r="K100" s="14"/>
      <c r="L100" s="24">
        <v>1108166</v>
      </c>
      <c r="M100" s="25">
        <v>0.02</v>
      </c>
      <c r="N100" s="24">
        <v>224748</v>
      </c>
      <c r="O100" s="25">
        <v>0.01</v>
      </c>
      <c r="P100" s="14"/>
      <c r="Q100" s="24">
        <v>1068943</v>
      </c>
      <c r="R100" s="25">
        <v>0.02</v>
      </c>
      <c r="S100" s="24">
        <v>219507</v>
      </c>
      <c r="T100" s="25">
        <v>0.01</v>
      </c>
      <c r="U100" s="14"/>
      <c r="V100" s="24">
        <v>1188058</v>
      </c>
      <c r="W100" s="25">
        <v>0.02</v>
      </c>
      <c r="X100" s="24">
        <v>242681</v>
      </c>
      <c r="Y100" s="25">
        <v>0.01</v>
      </c>
      <c r="Z100" s="14"/>
      <c r="AA100" s="22">
        <v>1181138</v>
      </c>
      <c r="AB100" s="23">
        <v>0.02</v>
      </c>
      <c r="AC100" s="22">
        <v>240843</v>
      </c>
      <c r="AD100" s="23">
        <v>0.01</v>
      </c>
      <c r="AF100" s="83">
        <v>1187662</v>
      </c>
      <c r="AG100" s="84">
        <v>0.02</v>
      </c>
      <c r="AH100" s="83">
        <v>242695</v>
      </c>
      <c r="AI100" s="84">
        <v>0.01</v>
      </c>
      <c r="AJ100" s="281"/>
      <c r="AK100" s="82">
        <v>1153824</v>
      </c>
      <c r="AL100" s="79">
        <v>0.01</v>
      </c>
      <c r="AM100" s="82">
        <v>232946</v>
      </c>
      <c r="AN100" s="79">
        <v>0.01</v>
      </c>
      <c r="AO100" s="18"/>
      <c r="AP100" s="24">
        <f t="shared" si="17"/>
        <v>1329107</v>
      </c>
      <c r="AQ100" s="110">
        <f t="shared" si="13"/>
        <v>1.4569944072691087E-2</v>
      </c>
      <c r="AR100" s="24">
        <f t="shared" si="18"/>
        <v>260296</v>
      </c>
      <c r="AS100" s="110">
        <f t="shared" si="15"/>
        <v>8.0573890550434922E-3</v>
      </c>
      <c r="AU100">
        <v>331423</v>
      </c>
      <c r="AV100">
        <v>65274</v>
      </c>
      <c r="AW100">
        <v>354109</v>
      </c>
      <c r="AX100">
        <v>71537</v>
      </c>
      <c r="AY100">
        <v>308281</v>
      </c>
      <c r="AZ100">
        <v>58965</v>
      </c>
      <c r="BA100">
        <v>335294</v>
      </c>
      <c r="BB100">
        <v>64520</v>
      </c>
      <c r="BD100" s="75">
        <v>400892</v>
      </c>
      <c r="BE100" s="75">
        <v>76688</v>
      </c>
    </row>
    <row r="101" spans="1:57" x14ac:dyDescent="0.6">
      <c r="A101" s="33" t="s">
        <v>110</v>
      </c>
      <c r="B101" s="22">
        <v>947852</v>
      </c>
      <c r="C101" s="23">
        <v>0.02</v>
      </c>
      <c r="D101" s="22">
        <v>215362</v>
      </c>
      <c r="E101" s="23">
        <v>0.01</v>
      </c>
      <c r="F101" s="14"/>
      <c r="G101" s="24">
        <v>861000</v>
      </c>
      <c r="H101" s="25">
        <v>0.01</v>
      </c>
      <c r="I101" s="24">
        <v>174901</v>
      </c>
      <c r="J101" s="25">
        <v>0.01</v>
      </c>
      <c r="K101" s="14"/>
      <c r="L101" s="24">
        <v>760796</v>
      </c>
      <c r="M101" s="25">
        <v>0.01</v>
      </c>
      <c r="N101" s="24">
        <v>148749</v>
      </c>
      <c r="O101" s="25">
        <v>0.01</v>
      </c>
      <c r="P101" s="14"/>
      <c r="Q101" s="24">
        <v>773733</v>
      </c>
      <c r="R101" s="25">
        <v>0.01</v>
      </c>
      <c r="S101" s="24">
        <v>151172</v>
      </c>
      <c r="T101" s="25">
        <v>0.01</v>
      </c>
      <c r="U101" s="14"/>
      <c r="V101" s="24">
        <v>838970</v>
      </c>
      <c r="W101" s="25">
        <v>0.01</v>
      </c>
      <c r="X101" s="24">
        <v>165769</v>
      </c>
      <c r="Y101" s="25">
        <v>0.01</v>
      </c>
      <c r="Z101" s="14"/>
      <c r="AA101" s="22">
        <v>879626</v>
      </c>
      <c r="AB101" s="23">
        <v>0.01</v>
      </c>
      <c r="AC101" s="22">
        <v>173080</v>
      </c>
      <c r="AD101" s="23">
        <v>0.01</v>
      </c>
      <c r="AF101" s="83">
        <v>972255</v>
      </c>
      <c r="AG101" s="84">
        <v>0.01</v>
      </c>
      <c r="AH101" s="83">
        <v>191200</v>
      </c>
      <c r="AI101" s="84">
        <v>0.01</v>
      </c>
      <c r="AJ101" s="281"/>
      <c r="AK101" s="82">
        <v>877734</v>
      </c>
      <c r="AL101" s="79">
        <v>0.01</v>
      </c>
      <c r="AM101" s="82">
        <v>172386</v>
      </c>
      <c r="AN101" s="79">
        <v>0.01</v>
      </c>
      <c r="AO101" s="18"/>
      <c r="AP101" s="24">
        <f t="shared" si="17"/>
        <v>942892</v>
      </c>
      <c r="AQ101" s="110">
        <f t="shared" si="13"/>
        <v>1.0336175873415641E-2</v>
      </c>
      <c r="AR101" s="24">
        <f t="shared" si="18"/>
        <v>180119</v>
      </c>
      <c r="AS101" s="110">
        <f t="shared" si="15"/>
        <v>5.5755326981796827E-3</v>
      </c>
      <c r="AU101">
        <v>229229</v>
      </c>
      <c r="AV101">
        <v>44288</v>
      </c>
      <c r="AW101">
        <v>239310</v>
      </c>
      <c r="AX101">
        <v>46833</v>
      </c>
      <c r="AY101">
        <v>229893</v>
      </c>
      <c r="AZ101">
        <v>42431</v>
      </c>
      <c r="BA101">
        <v>244460</v>
      </c>
      <c r="BB101">
        <v>46567</v>
      </c>
      <c r="BD101" s="75">
        <v>352599</v>
      </c>
      <c r="BE101" s="75">
        <v>65606</v>
      </c>
    </row>
    <row r="102" spans="1:57" x14ac:dyDescent="0.6">
      <c r="A102" s="33" t="s">
        <v>111</v>
      </c>
      <c r="B102" s="26"/>
      <c r="C102" s="23"/>
      <c r="D102" s="26"/>
      <c r="E102" s="23"/>
      <c r="F102" s="14"/>
      <c r="G102" s="27">
        <v>30</v>
      </c>
      <c r="H102" s="25">
        <v>0</v>
      </c>
      <c r="I102" s="27">
        <v>610</v>
      </c>
      <c r="J102" s="25">
        <v>0</v>
      </c>
      <c r="K102" s="14"/>
      <c r="L102" s="27"/>
      <c r="M102" s="25"/>
      <c r="N102" s="27"/>
      <c r="O102" s="25"/>
      <c r="P102" s="14"/>
      <c r="Q102" s="27"/>
      <c r="R102" s="25"/>
      <c r="S102" s="27"/>
      <c r="T102" s="25"/>
      <c r="U102" s="14"/>
      <c r="V102" s="27"/>
      <c r="W102" s="25"/>
      <c r="X102" s="27"/>
      <c r="Y102" s="25"/>
      <c r="Z102" s="14"/>
      <c r="AA102" s="8"/>
      <c r="AB102" s="8"/>
      <c r="AC102" s="8"/>
      <c r="AD102" s="42"/>
      <c r="AF102" s="83"/>
      <c r="AG102" s="84"/>
      <c r="AH102" s="83"/>
      <c r="AI102" s="84"/>
      <c r="AK102" s="104"/>
      <c r="AL102" s="102"/>
      <c r="AM102" s="104"/>
      <c r="AN102" s="102"/>
      <c r="AO102" s="18"/>
      <c r="AP102" s="24"/>
      <c r="AQ102" s="110"/>
      <c r="AR102" s="24"/>
      <c r="AS102" s="110"/>
    </row>
    <row r="103" spans="1:57" x14ac:dyDescent="0.6">
      <c r="A103" s="33" t="s">
        <v>112</v>
      </c>
      <c r="B103" s="22">
        <v>2145000</v>
      </c>
      <c r="C103" s="23">
        <v>0.04</v>
      </c>
      <c r="D103" s="22">
        <v>1115996</v>
      </c>
      <c r="E103" s="23">
        <v>0.04</v>
      </c>
      <c r="F103" s="14"/>
      <c r="G103" s="24">
        <v>2732639</v>
      </c>
      <c r="H103" s="25">
        <v>0.04</v>
      </c>
      <c r="I103" s="24">
        <v>1183253</v>
      </c>
      <c r="J103" s="25">
        <v>0.05</v>
      </c>
      <c r="K103" s="14"/>
      <c r="L103" s="24">
        <v>2782150</v>
      </c>
      <c r="M103" s="25">
        <v>0.04</v>
      </c>
      <c r="N103" s="24">
        <v>1151196</v>
      </c>
      <c r="O103" s="25">
        <v>0.05</v>
      </c>
      <c r="P103" s="14"/>
      <c r="Q103" s="24">
        <v>2897497</v>
      </c>
      <c r="R103" s="25">
        <v>0.04</v>
      </c>
      <c r="S103" s="24">
        <v>1207784</v>
      </c>
      <c r="T103" s="25">
        <v>0.05</v>
      </c>
      <c r="U103" s="14"/>
      <c r="V103" s="24">
        <v>2835473</v>
      </c>
      <c r="W103" s="25">
        <v>0.04</v>
      </c>
      <c r="X103" s="24">
        <v>1172226</v>
      </c>
      <c r="Y103" s="25">
        <v>0.04</v>
      </c>
      <c r="Z103" s="14"/>
      <c r="AA103" s="22">
        <v>2793344</v>
      </c>
      <c r="AB103" s="23">
        <v>0.04</v>
      </c>
      <c r="AC103" s="22">
        <v>1161006</v>
      </c>
      <c r="AD103" s="23">
        <v>0.04</v>
      </c>
      <c r="AF103" s="83">
        <v>2843371</v>
      </c>
      <c r="AG103" s="84">
        <v>0.04</v>
      </c>
      <c r="AH103" s="83">
        <v>1177337</v>
      </c>
      <c r="AI103" s="84">
        <v>0.04</v>
      </c>
      <c r="AJ103" s="281"/>
      <c r="AK103" s="82">
        <v>2963536</v>
      </c>
      <c r="AL103" s="79">
        <v>0.04</v>
      </c>
      <c r="AM103" s="82">
        <v>1203944</v>
      </c>
      <c r="AN103" s="79">
        <v>0.04</v>
      </c>
      <c r="AO103" s="18"/>
      <c r="AP103" s="24">
        <f t="shared" si="17"/>
        <v>3186834</v>
      </c>
      <c r="AQ103" s="110">
        <f t="shared" si="13"/>
        <v>3.4934729219656825E-2</v>
      </c>
      <c r="AR103" s="24">
        <f t="shared" si="18"/>
        <v>1214489</v>
      </c>
      <c r="AS103" s="110">
        <f t="shared" si="15"/>
        <v>3.7594163475699646E-2</v>
      </c>
      <c r="AU103">
        <v>800103</v>
      </c>
      <c r="AV103">
        <v>311662</v>
      </c>
      <c r="AW103">
        <v>803886</v>
      </c>
      <c r="AX103">
        <v>306816</v>
      </c>
      <c r="AY103">
        <v>784782</v>
      </c>
      <c r="AZ103">
        <v>299399</v>
      </c>
      <c r="BA103">
        <v>798063</v>
      </c>
      <c r="BB103">
        <v>296612</v>
      </c>
      <c r="BD103" s="75">
        <v>1074289</v>
      </c>
      <c r="BE103" s="75">
        <v>357514</v>
      </c>
    </row>
    <row r="104" spans="1:57" x14ac:dyDescent="0.6">
      <c r="A104" s="33" t="s">
        <v>113</v>
      </c>
      <c r="B104" s="22">
        <v>705171</v>
      </c>
      <c r="C104" s="23">
        <v>0.01</v>
      </c>
      <c r="D104" s="22">
        <v>790227</v>
      </c>
      <c r="E104" s="23">
        <v>0.03</v>
      </c>
      <c r="F104" s="14"/>
      <c r="G104" s="24">
        <v>1344449</v>
      </c>
      <c r="H104" s="25">
        <v>0.02</v>
      </c>
      <c r="I104" s="24">
        <v>776540</v>
      </c>
      <c r="J104" s="25">
        <v>0.03</v>
      </c>
      <c r="K104" s="14"/>
      <c r="L104" s="24">
        <v>1367227</v>
      </c>
      <c r="M104" s="25">
        <v>0.02</v>
      </c>
      <c r="N104" s="24">
        <v>710567</v>
      </c>
      <c r="O104" s="25">
        <v>0.03</v>
      </c>
      <c r="P104" s="14"/>
      <c r="Q104" s="24">
        <v>1396285</v>
      </c>
      <c r="R104" s="25">
        <v>0.02</v>
      </c>
      <c r="S104" s="24">
        <v>727671</v>
      </c>
      <c r="T104" s="25">
        <v>0.03</v>
      </c>
      <c r="U104" s="14"/>
      <c r="V104" s="24">
        <v>1436505</v>
      </c>
      <c r="W104" s="25">
        <v>0.02</v>
      </c>
      <c r="X104" s="24">
        <v>753572</v>
      </c>
      <c r="Y104" s="25">
        <v>0.03</v>
      </c>
      <c r="Z104" s="14"/>
      <c r="AA104" s="22">
        <v>1470073</v>
      </c>
      <c r="AB104" s="23">
        <v>0.02</v>
      </c>
      <c r="AC104" s="22">
        <v>762751</v>
      </c>
      <c r="AD104" s="23">
        <v>0.03</v>
      </c>
      <c r="AF104" s="83">
        <v>1443919</v>
      </c>
      <c r="AG104" s="84">
        <v>0.02</v>
      </c>
      <c r="AH104" s="83">
        <v>746814</v>
      </c>
      <c r="AI104" s="84">
        <v>0.02</v>
      </c>
      <c r="AJ104" s="281"/>
      <c r="AK104" s="82">
        <v>1526709</v>
      </c>
      <c r="AL104" s="79">
        <v>0.02</v>
      </c>
      <c r="AM104" s="82">
        <v>766610</v>
      </c>
      <c r="AN104" s="79">
        <v>0.03</v>
      </c>
      <c r="AO104" s="18"/>
      <c r="AP104" s="24">
        <f t="shared" si="17"/>
        <v>1822237</v>
      </c>
      <c r="AQ104" s="110">
        <f t="shared" si="13"/>
        <v>1.9975736473578417E-2</v>
      </c>
      <c r="AR104" s="24">
        <f t="shared" si="18"/>
        <v>827113</v>
      </c>
      <c r="AS104" s="110">
        <f t="shared" si="15"/>
        <v>2.5603048965347867E-2</v>
      </c>
      <c r="AU104">
        <v>421417</v>
      </c>
      <c r="AV104">
        <v>191683</v>
      </c>
      <c r="AW104">
        <v>488476</v>
      </c>
      <c r="AX104">
        <v>222651</v>
      </c>
      <c r="AY104">
        <v>459687</v>
      </c>
      <c r="AZ104">
        <v>206879</v>
      </c>
      <c r="BA104">
        <v>452657</v>
      </c>
      <c r="BB104">
        <v>205900</v>
      </c>
      <c r="BD104" s="75">
        <v>678992</v>
      </c>
      <c r="BE104" s="75">
        <v>262054</v>
      </c>
    </row>
    <row r="105" spans="1:57" x14ac:dyDescent="0.6">
      <c r="A105" s="33" t="s">
        <v>114</v>
      </c>
      <c r="B105" s="22">
        <v>7476</v>
      </c>
      <c r="C105" s="23">
        <v>0</v>
      </c>
      <c r="D105" s="22">
        <v>3282</v>
      </c>
      <c r="E105" s="23">
        <v>0</v>
      </c>
      <c r="F105" s="14"/>
      <c r="G105" s="24">
        <v>6966</v>
      </c>
      <c r="H105" s="25">
        <v>0</v>
      </c>
      <c r="I105" s="24">
        <v>3084</v>
      </c>
      <c r="J105" s="25">
        <v>0</v>
      </c>
      <c r="K105" s="14"/>
      <c r="L105" s="24">
        <v>5706</v>
      </c>
      <c r="M105" s="25">
        <v>0</v>
      </c>
      <c r="N105" s="24">
        <v>2510</v>
      </c>
      <c r="O105" s="25">
        <v>0</v>
      </c>
      <c r="P105" s="14"/>
      <c r="Q105" s="24">
        <v>13785</v>
      </c>
      <c r="R105" s="25">
        <v>0</v>
      </c>
      <c r="S105" s="24">
        <v>6051</v>
      </c>
      <c r="T105" s="25">
        <v>0</v>
      </c>
      <c r="U105" s="14"/>
      <c r="V105" s="24">
        <v>19734</v>
      </c>
      <c r="W105" s="25">
        <v>0</v>
      </c>
      <c r="X105" s="24">
        <v>8703</v>
      </c>
      <c r="Y105" s="25">
        <v>0</v>
      </c>
      <c r="Z105" s="14"/>
      <c r="AA105" s="22">
        <v>22429</v>
      </c>
      <c r="AB105" s="23">
        <v>0</v>
      </c>
      <c r="AC105" s="22">
        <v>9919</v>
      </c>
      <c r="AD105" s="23">
        <v>0</v>
      </c>
      <c r="AF105" s="83">
        <v>32835</v>
      </c>
      <c r="AG105" s="84">
        <v>0</v>
      </c>
      <c r="AH105" s="83">
        <v>14713</v>
      </c>
      <c r="AI105" s="84">
        <v>0</v>
      </c>
      <c r="AJ105" s="281"/>
      <c r="AK105" s="82">
        <v>33820</v>
      </c>
      <c r="AL105" s="79">
        <v>0</v>
      </c>
      <c r="AM105" s="82">
        <v>14157</v>
      </c>
      <c r="AN105" s="79">
        <v>0</v>
      </c>
      <c r="AO105" s="18"/>
      <c r="AP105" s="24">
        <f t="shared" si="17"/>
        <v>50115</v>
      </c>
      <c r="AQ105" s="110">
        <f t="shared" si="13"/>
        <v>5.4937092890407907E-4</v>
      </c>
      <c r="AR105" s="24">
        <f t="shared" si="18"/>
        <v>20387</v>
      </c>
      <c r="AS105" s="110">
        <f t="shared" si="15"/>
        <v>6.3107381851880808E-4</v>
      </c>
      <c r="AU105">
        <v>16944</v>
      </c>
      <c r="AV105">
        <v>6844</v>
      </c>
      <c r="BA105">
        <v>33171</v>
      </c>
      <c r="BB105">
        <v>13543</v>
      </c>
      <c r="BD105" s="75">
        <v>9295</v>
      </c>
      <c r="BE105" s="75">
        <v>3716</v>
      </c>
    </row>
    <row r="106" spans="1:57" x14ac:dyDescent="0.6">
      <c r="A106" s="33" t="s">
        <v>115</v>
      </c>
      <c r="B106" s="26"/>
      <c r="C106" s="23"/>
      <c r="D106" s="26"/>
      <c r="E106" s="23"/>
      <c r="F106" s="14"/>
      <c r="G106" s="27"/>
      <c r="H106" s="25"/>
      <c r="I106" s="27"/>
      <c r="J106" s="25"/>
      <c r="K106" s="14"/>
      <c r="L106" s="27"/>
      <c r="M106" s="25"/>
      <c r="N106" s="27"/>
      <c r="O106" s="25"/>
      <c r="P106" s="14"/>
      <c r="Q106" s="27"/>
      <c r="R106" s="25"/>
      <c r="S106" s="27"/>
      <c r="T106" s="25"/>
      <c r="U106" s="14"/>
      <c r="V106" s="27"/>
      <c r="W106" s="25"/>
      <c r="X106" s="27"/>
      <c r="Y106" s="25"/>
      <c r="Z106" s="14"/>
      <c r="AA106" s="64"/>
      <c r="AB106" s="64"/>
      <c r="AC106" s="64"/>
      <c r="AD106" s="64"/>
      <c r="AF106" s="83"/>
      <c r="AG106" s="84"/>
      <c r="AH106" s="83"/>
      <c r="AI106" s="84"/>
      <c r="AJ106" s="281"/>
      <c r="AK106" s="82"/>
      <c r="AL106" s="79"/>
      <c r="AM106" s="82"/>
      <c r="AN106" s="79"/>
      <c r="AO106" s="18"/>
      <c r="AP106" s="24"/>
      <c r="AQ106" s="110"/>
      <c r="AR106" s="24"/>
      <c r="AS106" s="110"/>
    </row>
    <row r="107" spans="1:57" x14ac:dyDescent="0.6">
      <c r="A107" s="33" t="s">
        <v>116</v>
      </c>
      <c r="B107" s="26"/>
      <c r="C107" s="23"/>
      <c r="D107" s="26"/>
      <c r="E107" s="23"/>
      <c r="F107" s="14"/>
      <c r="G107" s="27">
        <v>725</v>
      </c>
      <c r="H107" s="25">
        <v>0</v>
      </c>
      <c r="I107" s="27">
        <v>318</v>
      </c>
      <c r="J107" s="25">
        <v>0</v>
      </c>
      <c r="K107" s="14"/>
      <c r="L107" s="24">
        <v>1726</v>
      </c>
      <c r="M107" s="25">
        <v>0</v>
      </c>
      <c r="N107" s="27">
        <v>750</v>
      </c>
      <c r="O107" s="25">
        <v>0</v>
      </c>
      <c r="P107" s="14"/>
      <c r="Q107" s="24">
        <v>1543</v>
      </c>
      <c r="R107" s="25">
        <v>0</v>
      </c>
      <c r="S107" s="27">
        <v>680</v>
      </c>
      <c r="T107" s="25">
        <v>0</v>
      </c>
      <c r="U107" s="14"/>
      <c r="V107" s="24">
        <v>2301</v>
      </c>
      <c r="W107" s="25">
        <v>0</v>
      </c>
      <c r="X107" s="24">
        <v>1002</v>
      </c>
      <c r="Y107" s="25">
        <v>0</v>
      </c>
      <c r="Z107" s="14"/>
      <c r="AA107" s="22">
        <v>1436</v>
      </c>
      <c r="AB107" s="23">
        <v>0</v>
      </c>
      <c r="AC107" s="22">
        <v>630</v>
      </c>
      <c r="AD107" s="23">
        <v>0</v>
      </c>
      <c r="AF107" s="83">
        <v>5810</v>
      </c>
      <c r="AG107" s="84">
        <v>0</v>
      </c>
      <c r="AH107" s="83">
        <v>2559</v>
      </c>
      <c r="AI107" s="84">
        <v>0</v>
      </c>
      <c r="AJ107" s="281"/>
      <c r="AK107" s="82">
        <v>3245</v>
      </c>
      <c r="AL107" s="79">
        <v>0</v>
      </c>
      <c r="AM107" s="82">
        <v>1341</v>
      </c>
      <c r="AN107" s="79">
        <v>0</v>
      </c>
      <c r="AO107" s="18"/>
      <c r="AP107" s="24">
        <f t="shared" si="17"/>
        <v>3811</v>
      </c>
      <c r="AQ107" s="110">
        <f t="shared" si="13"/>
        <v>4.1776965181152254E-5</v>
      </c>
      <c r="AR107" s="24">
        <f t="shared" si="18"/>
        <v>1576</v>
      </c>
      <c r="AS107" s="110">
        <f t="shared" si="15"/>
        <v>4.8784634226989827E-5</v>
      </c>
      <c r="BA107">
        <v>3811</v>
      </c>
      <c r="BB107">
        <v>1576</v>
      </c>
    </row>
    <row r="108" spans="1:57" x14ac:dyDescent="0.6">
      <c r="A108" s="32" t="s">
        <v>117</v>
      </c>
      <c r="B108" s="26"/>
      <c r="C108" s="23"/>
      <c r="D108" s="26"/>
      <c r="E108" s="23"/>
      <c r="F108" s="14"/>
      <c r="G108" s="27"/>
      <c r="H108" s="25"/>
      <c r="I108" s="27"/>
      <c r="J108" s="25"/>
      <c r="K108" s="14"/>
      <c r="L108" s="24"/>
      <c r="M108" s="25"/>
      <c r="N108" s="27"/>
      <c r="O108" s="25"/>
      <c r="P108" s="14"/>
      <c r="Q108" s="24"/>
      <c r="R108" s="25"/>
      <c r="S108" s="27"/>
      <c r="T108" s="25"/>
      <c r="U108" s="14"/>
      <c r="V108" s="24"/>
      <c r="W108" s="25"/>
      <c r="X108" s="24"/>
      <c r="Y108" s="25"/>
      <c r="Z108" s="14"/>
      <c r="AA108" s="22">
        <v>3728</v>
      </c>
      <c r="AB108" s="23">
        <v>0</v>
      </c>
      <c r="AC108" s="22">
        <v>2414</v>
      </c>
      <c r="AD108" s="23">
        <v>0</v>
      </c>
      <c r="AF108" s="83">
        <v>6881</v>
      </c>
      <c r="AG108" s="84">
        <v>0</v>
      </c>
      <c r="AH108" s="83">
        <v>4499</v>
      </c>
      <c r="AI108" s="84">
        <v>0</v>
      </c>
      <c r="AJ108" s="281"/>
      <c r="AK108" s="82">
        <v>12974</v>
      </c>
      <c r="AL108" s="79">
        <v>0</v>
      </c>
      <c r="AM108" s="82">
        <v>6915</v>
      </c>
      <c r="AN108" s="79">
        <v>0</v>
      </c>
      <c r="AO108" s="18"/>
      <c r="AP108" s="24">
        <f t="shared" si="17"/>
        <v>20367</v>
      </c>
      <c r="AQ108" s="110">
        <f t="shared" si="13"/>
        <v>2.2326723952887116E-4</v>
      </c>
      <c r="AR108" s="24">
        <f t="shared" si="18"/>
        <v>10828</v>
      </c>
      <c r="AS108" s="110">
        <f t="shared" si="15"/>
        <v>3.3517767729051131E-4</v>
      </c>
      <c r="AU108">
        <v>6116</v>
      </c>
      <c r="AV108">
        <v>3207</v>
      </c>
      <c r="BA108">
        <v>14251</v>
      </c>
      <c r="BB108">
        <v>7621</v>
      </c>
      <c r="BD108" s="75">
        <v>1138</v>
      </c>
      <c r="BE108">
        <v>637</v>
      </c>
    </row>
    <row r="109" spans="1:57" x14ac:dyDescent="0.6">
      <c r="A109" s="33" t="s">
        <v>118</v>
      </c>
      <c r="B109" s="22">
        <v>1957511</v>
      </c>
      <c r="C109" s="23">
        <v>0.04</v>
      </c>
      <c r="D109" s="22">
        <v>616921</v>
      </c>
      <c r="E109" s="23">
        <v>0.02</v>
      </c>
      <c r="F109" s="14"/>
      <c r="G109" s="24">
        <v>1984782</v>
      </c>
      <c r="H109" s="25">
        <v>0.03</v>
      </c>
      <c r="I109" s="24">
        <v>566585</v>
      </c>
      <c r="J109" s="25">
        <v>0.02</v>
      </c>
      <c r="K109" s="14"/>
      <c r="L109" s="24">
        <v>1891200</v>
      </c>
      <c r="M109" s="25">
        <v>0.03</v>
      </c>
      <c r="N109" s="24">
        <v>519984</v>
      </c>
      <c r="O109" s="25">
        <v>0.02</v>
      </c>
      <c r="P109" s="14"/>
      <c r="Q109" s="24">
        <v>2005985</v>
      </c>
      <c r="R109" s="25">
        <v>0.03</v>
      </c>
      <c r="S109" s="24">
        <v>548800</v>
      </c>
      <c r="T109" s="25">
        <v>0.02</v>
      </c>
      <c r="U109" s="14"/>
      <c r="V109" s="24">
        <v>2128134</v>
      </c>
      <c r="W109" s="25">
        <v>0.03</v>
      </c>
      <c r="X109" s="24">
        <v>592002</v>
      </c>
      <c r="Y109" s="25">
        <v>0.02</v>
      </c>
      <c r="Z109" s="14"/>
      <c r="AA109" s="22">
        <v>2151016</v>
      </c>
      <c r="AB109" s="23">
        <v>0.03</v>
      </c>
      <c r="AC109" s="22">
        <v>588676</v>
      </c>
      <c r="AD109" s="23">
        <v>0.02</v>
      </c>
      <c r="AF109" s="83">
        <v>2204519</v>
      </c>
      <c r="AG109" s="84">
        <v>0.03</v>
      </c>
      <c r="AH109" s="83">
        <v>606582</v>
      </c>
      <c r="AI109" s="84">
        <v>0.02</v>
      </c>
      <c r="AJ109" s="281"/>
      <c r="AK109" s="82">
        <v>2398382</v>
      </c>
      <c r="AL109" s="79">
        <v>0.03</v>
      </c>
      <c r="AM109" s="82">
        <v>652008</v>
      </c>
      <c r="AN109" s="79">
        <v>0.02</v>
      </c>
      <c r="AO109" s="18"/>
      <c r="AP109" s="24">
        <f t="shared" si="17"/>
        <v>2672871</v>
      </c>
      <c r="AQ109" s="110">
        <f t="shared" si="13"/>
        <v>2.9300561191475099E-2</v>
      </c>
      <c r="AR109" s="24">
        <f t="shared" si="18"/>
        <v>702643</v>
      </c>
      <c r="AS109" s="110">
        <f t="shared" si="15"/>
        <v>2.1750115321798737E-2</v>
      </c>
      <c r="AU109">
        <v>719274</v>
      </c>
      <c r="AV109">
        <v>188900</v>
      </c>
      <c r="AW109">
        <v>626552</v>
      </c>
      <c r="AX109">
        <v>166643</v>
      </c>
      <c r="AY109">
        <v>660918</v>
      </c>
      <c r="AZ109">
        <v>172176</v>
      </c>
      <c r="BA109">
        <v>666127</v>
      </c>
      <c r="BB109">
        <v>174924</v>
      </c>
      <c r="BD109" s="75">
        <v>772425</v>
      </c>
      <c r="BE109" s="75">
        <v>192475</v>
      </c>
    </row>
    <row r="110" spans="1:57" x14ac:dyDescent="0.6">
      <c r="A110" s="33" t="s">
        <v>119</v>
      </c>
      <c r="B110" s="22">
        <v>616175</v>
      </c>
      <c r="C110" s="23">
        <v>0.01</v>
      </c>
      <c r="D110" s="22">
        <v>130333</v>
      </c>
      <c r="E110" s="23">
        <v>0</v>
      </c>
      <c r="F110" s="14"/>
      <c r="G110" s="24">
        <v>578522</v>
      </c>
      <c r="H110" s="25">
        <v>0.01</v>
      </c>
      <c r="I110" s="24">
        <v>115076</v>
      </c>
      <c r="J110" s="25">
        <v>0</v>
      </c>
      <c r="K110" s="14"/>
      <c r="L110" s="24">
        <v>543606</v>
      </c>
      <c r="M110" s="25">
        <v>0.01</v>
      </c>
      <c r="N110" s="24">
        <v>103391</v>
      </c>
      <c r="O110" s="25">
        <v>0</v>
      </c>
      <c r="P110" s="14"/>
      <c r="Q110" s="24">
        <v>686372</v>
      </c>
      <c r="R110" s="25">
        <v>0.01</v>
      </c>
      <c r="S110" s="24">
        <v>132097</v>
      </c>
      <c r="T110" s="25">
        <v>0.01</v>
      </c>
      <c r="U110" s="14"/>
      <c r="V110" s="24">
        <v>650847</v>
      </c>
      <c r="W110" s="25">
        <v>0.01</v>
      </c>
      <c r="X110" s="24">
        <v>125555</v>
      </c>
      <c r="Y110" s="25">
        <v>0</v>
      </c>
      <c r="Z110" s="14"/>
      <c r="AA110" s="22">
        <v>672207</v>
      </c>
      <c r="AB110" s="23">
        <v>0.01</v>
      </c>
      <c r="AC110" s="22">
        <v>130160</v>
      </c>
      <c r="AD110" s="23">
        <v>0</v>
      </c>
      <c r="AF110" s="83">
        <v>704595</v>
      </c>
      <c r="AG110" s="84">
        <v>0.01</v>
      </c>
      <c r="AH110" s="83">
        <v>136581</v>
      </c>
      <c r="AI110" s="84">
        <v>0</v>
      </c>
      <c r="AJ110" s="281"/>
      <c r="AK110" s="82">
        <v>651903</v>
      </c>
      <c r="AL110" s="79">
        <v>0.01</v>
      </c>
      <c r="AM110" s="82">
        <v>125544</v>
      </c>
      <c r="AN110" s="79">
        <v>0</v>
      </c>
      <c r="AO110" s="18"/>
      <c r="AP110" s="24">
        <f t="shared" si="17"/>
        <v>810174</v>
      </c>
      <c r="AQ110" s="110">
        <f t="shared" si="13"/>
        <v>8.8812938831474269E-3</v>
      </c>
      <c r="AR110" s="24">
        <f t="shared" si="18"/>
        <v>151089</v>
      </c>
      <c r="AS110" s="110">
        <f t="shared" si="15"/>
        <v>4.6769172593411588E-3</v>
      </c>
      <c r="AU110">
        <v>220293</v>
      </c>
      <c r="AV110">
        <v>41541</v>
      </c>
      <c r="AW110">
        <v>204000</v>
      </c>
      <c r="AX110">
        <v>39176</v>
      </c>
      <c r="AY110">
        <v>164386</v>
      </c>
      <c r="AZ110">
        <v>29924</v>
      </c>
      <c r="BA110">
        <v>221495</v>
      </c>
      <c r="BB110">
        <v>40448</v>
      </c>
      <c r="BD110" s="75">
        <v>229853</v>
      </c>
      <c r="BE110" s="75">
        <v>43061</v>
      </c>
    </row>
    <row r="111" spans="1:57" x14ac:dyDescent="0.6">
      <c r="A111" s="33" t="s">
        <v>120</v>
      </c>
      <c r="B111" s="22">
        <v>16364</v>
      </c>
      <c r="C111" s="23">
        <v>0</v>
      </c>
      <c r="D111" s="22">
        <v>7429</v>
      </c>
      <c r="E111" s="23">
        <v>0</v>
      </c>
      <c r="F111" s="14"/>
      <c r="G111" s="24">
        <v>18575</v>
      </c>
      <c r="H111" s="25">
        <v>0</v>
      </c>
      <c r="I111" s="24">
        <v>8233</v>
      </c>
      <c r="J111" s="25">
        <v>0</v>
      </c>
      <c r="K111" s="14"/>
      <c r="L111" s="24">
        <v>14522</v>
      </c>
      <c r="M111" s="25">
        <v>0</v>
      </c>
      <c r="N111" s="24">
        <v>6454</v>
      </c>
      <c r="O111" s="25">
        <v>0</v>
      </c>
      <c r="P111" s="14"/>
      <c r="Q111" s="24">
        <v>23642</v>
      </c>
      <c r="R111" s="25">
        <v>0</v>
      </c>
      <c r="S111" s="24">
        <v>10619</v>
      </c>
      <c r="T111" s="25">
        <v>0</v>
      </c>
      <c r="U111" s="14"/>
      <c r="V111" s="24">
        <v>50360</v>
      </c>
      <c r="W111" s="25">
        <v>0</v>
      </c>
      <c r="X111" s="24">
        <v>22278</v>
      </c>
      <c r="Y111" s="25">
        <v>0</v>
      </c>
      <c r="Z111" s="14"/>
      <c r="AA111" s="22">
        <v>64235</v>
      </c>
      <c r="AB111" s="23">
        <v>0</v>
      </c>
      <c r="AC111" s="22">
        <v>28837</v>
      </c>
      <c r="AD111" s="23">
        <v>0</v>
      </c>
      <c r="AF111" s="83">
        <v>96066</v>
      </c>
      <c r="AG111" s="84">
        <v>0</v>
      </c>
      <c r="AH111" s="83">
        <v>42879</v>
      </c>
      <c r="AI111" s="84">
        <v>0</v>
      </c>
      <c r="AJ111" s="281"/>
      <c r="AK111" s="104"/>
      <c r="AL111" s="102"/>
      <c r="AM111" s="104"/>
      <c r="AN111" s="102"/>
      <c r="AO111" s="18"/>
      <c r="AP111" s="24">
        <f t="shared" si="17"/>
        <v>143416</v>
      </c>
      <c r="AQ111" s="110">
        <f t="shared" si="13"/>
        <v>1.572155664765188E-3</v>
      </c>
      <c r="AR111" s="24">
        <f t="shared" si="18"/>
        <v>57889</v>
      </c>
      <c r="AS111" s="110">
        <f t="shared" si="15"/>
        <v>1.7919376210445521E-3</v>
      </c>
      <c r="AU111">
        <v>45403</v>
      </c>
      <c r="AV111">
        <v>18251</v>
      </c>
      <c r="BA111">
        <v>98013</v>
      </c>
      <c r="BB111">
        <v>39638</v>
      </c>
      <c r="BD111" s="75">
        <v>29056</v>
      </c>
      <c r="BE111" s="75">
        <v>11357</v>
      </c>
    </row>
    <row r="112" spans="1:57" x14ac:dyDescent="0.6">
      <c r="A112" s="33" t="s">
        <v>121</v>
      </c>
      <c r="B112" s="22">
        <v>2151298</v>
      </c>
      <c r="C112" s="23">
        <v>0.04</v>
      </c>
      <c r="D112" s="22">
        <v>483094</v>
      </c>
      <c r="E112" s="23">
        <v>0.02</v>
      </c>
      <c r="F112" s="14"/>
      <c r="G112" s="24">
        <v>2202008</v>
      </c>
      <c r="H112" s="25">
        <v>0.04</v>
      </c>
      <c r="I112" s="24">
        <v>461368</v>
      </c>
      <c r="J112" s="25">
        <v>0.02</v>
      </c>
      <c r="K112" s="14"/>
      <c r="L112" s="24">
        <v>2094012</v>
      </c>
      <c r="M112" s="25">
        <v>0.03</v>
      </c>
      <c r="N112" s="24">
        <v>426073</v>
      </c>
      <c r="O112" s="25">
        <v>0.02</v>
      </c>
      <c r="P112" s="14"/>
      <c r="Q112" s="24">
        <v>2028950</v>
      </c>
      <c r="R112" s="25">
        <v>0.03</v>
      </c>
      <c r="S112" s="24">
        <v>410967</v>
      </c>
      <c r="T112" s="25">
        <v>0.02</v>
      </c>
      <c r="U112" s="14"/>
      <c r="V112" s="24">
        <v>2215694</v>
      </c>
      <c r="W112" s="25">
        <v>0.03</v>
      </c>
      <c r="X112" s="24">
        <v>454093</v>
      </c>
      <c r="Y112" s="25">
        <v>0.02</v>
      </c>
      <c r="Z112" s="14"/>
      <c r="AA112" s="22">
        <v>2249173</v>
      </c>
      <c r="AB112" s="23">
        <v>0.03</v>
      </c>
      <c r="AC112" s="22">
        <v>458380</v>
      </c>
      <c r="AD112" s="23">
        <v>0.02</v>
      </c>
      <c r="AF112" s="83">
        <v>2218229</v>
      </c>
      <c r="AG112" s="84">
        <v>0.03</v>
      </c>
      <c r="AH112" s="83">
        <v>455225</v>
      </c>
      <c r="AI112" s="84">
        <v>0.02</v>
      </c>
      <c r="AJ112" s="281"/>
      <c r="AK112" s="82">
        <v>2406343</v>
      </c>
      <c r="AL112" s="79">
        <v>0.03</v>
      </c>
      <c r="AM112" s="82">
        <v>492124</v>
      </c>
      <c r="AN112" s="79">
        <v>0.02</v>
      </c>
      <c r="AO112" s="18"/>
      <c r="AP112" s="24">
        <f t="shared" si="17"/>
        <v>2586916</v>
      </c>
      <c r="AQ112" s="110">
        <f t="shared" si="13"/>
        <v>2.8358304817256801E-2</v>
      </c>
      <c r="AR112" s="24">
        <f t="shared" si="18"/>
        <v>517039</v>
      </c>
      <c r="AS112" s="110">
        <f t="shared" si="15"/>
        <v>1.6004796000056214E-2</v>
      </c>
      <c r="AU112">
        <v>651744</v>
      </c>
      <c r="AV112">
        <v>131301</v>
      </c>
      <c r="AW112">
        <v>643707</v>
      </c>
      <c r="AX112">
        <v>133549</v>
      </c>
      <c r="AY112">
        <v>611758</v>
      </c>
      <c r="AZ112">
        <v>118667</v>
      </c>
      <c r="BA112">
        <v>679707</v>
      </c>
      <c r="BB112">
        <v>133522</v>
      </c>
      <c r="BD112" s="75">
        <v>893825</v>
      </c>
      <c r="BE112" s="75">
        <v>176795</v>
      </c>
    </row>
    <row r="113" spans="1:57" x14ac:dyDescent="0.6">
      <c r="A113" s="33" t="s">
        <v>122</v>
      </c>
      <c r="B113" s="22">
        <v>366847</v>
      </c>
      <c r="C113" s="23">
        <v>0.01</v>
      </c>
      <c r="D113" s="22">
        <v>103814</v>
      </c>
      <c r="E113" s="23">
        <v>0</v>
      </c>
      <c r="F113" s="14"/>
      <c r="G113" s="24">
        <v>375180</v>
      </c>
      <c r="H113" s="25">
        <v>0.01</v>
      </c>
      <c r="I113" s="24">
        <v>100465</v>
      </c>
      <c r="J113" s="25">
        <v>0</v>
      </c>
      <c r="K113" s="14"/>
      <c r="L113" s="24">
        <v>363148</v>
      </c>
      <c r="M113" s="25">
        <v>0.01</v>
      </c>
      <c r="N113" s="24">
        <v>91269</v>
      </c>
      <c r="O113" s="25">
        <v>0</v>
      </c>
      <c r="P113" s="14"/>
      <c r="Q113" s="24">
        <v>401526</v>
      </c>
      <c r="R113" s="25">
        <v>0.01</v>
      </c>
      <c r="S113" s="24">
        <v>98765</v>
      </c>
      <c r="T113" s="25">
        <v>0</v>
      </c>
      <c r="U113" s="14"/>
      <c r="V113" s="24">
        <v>391151</v>
      </c>
      <c r="W113" s="25">
        <v>0.01</v>
      </c>
      <c r="X113" s="24">
        <v>98197</v>
      </c>
      <c r="Y113" s="25">
        <v>0</v>
      </c>
      <c r="Z113" s="14"/>
      <c r="AA113" s="22">
        <v>402270</v>
      </c>
      <c r="AB113" s="23">
        <v>0.01</v>
      </c>
      <c r="AC113" s="22">
        <v>100764</v>
      </c>
      <c r="AD113" s="23">
        <v>0</v>
      </c>
      <c r="AF113" s="83">
        <v>417483</v>
      </c>
      <c r="AG113" s="84">
        <v>0.01</v>
      </c>
      <c r="AH113" s="83">
        <v>104189</v>
      </c>
      <c r="AI113" s="84">
        <v>0</v>
      </c>
      <c r="AJ113" s="281"/>
      <c r="AK113" s="82">
        <v>428658</v>
      </c>
      <c r="AL113" s="79">
        <v>0.01</v>
      </c>
      <c r="AM113" s="82">
        <v>107412</v>
      </c>
      <c r="AN113" s="79">
        <v>0</v>
      </c>
      <c r="AO113" s="18"/>
      <c r="AP113" s="24">
        <f t="shared" si="17"/>
        <v>496748</v>
      </c>
      <c r="AQ113" s="110">
        <f t="shared" si="13"/>
        <v>5.4454536604059359E-3</v>
      </c>
      <c r="AR113" s="24">
        <f t="shared" si="18"/>
        <v>122241</v>
      </c>
      <c r="AS113" s="110">
        <f t="shared" si="15"/>
        <v>3.7839355790237712E-3</v>
      </c>
      <c r="AU113">
        <v>114938</v>
      </c>
      <c r="AV113">
        <v>28490</v>
      </c>
      <c r="AW113">
        <v>120307</v>
      </c>
      <c r="AX113">
        <v>30781</v>
      </c>
      <c r="AY113">
        <v>123773</v>
      </c>
      <c r="AZ113">
        <v>29455</v>
      </c>
      <c r="BA113">
        <v>137730</v>
      </c>
      <c r="BB113">
        <v>33515</v>
      </c>
      <c r="BD113" s="75">
        <v>180733</v>
      </c>
      <c r="BE113" s="75">
        <v>43606</v>
      </c>
    </row>
    <row r="114" spans="1:57" x14ac:dyDescent="0.6">
      <c r="A114" s="33" t="s">
        <v>123</v>
      </c>
      <c r="B114" s="22">
        <v>5907</v>
      </c>
      <c r="C114" s="23">
        <v>0</v>
      </c>
      <c r="D114" s="22">
        <v>2710</v>
      </c>
      <c r="E114" s="23">
        <v>0</v>
      </c>
      <c r="F114" s="14"/>
      <c r="G114" s="24">
        <v>16202</v>
      </c>
      <c r="H114" s="25">
        <v>0</v>
      </c>
      <c r="I114" s="24">
        <v>7142</v>
      </c>
      <c r="J114" s="25">
        <v>0</v>
      </c>
      <c r="K114" s="14"/>
      <c r="L114" s="24">
        <v>5414</v>
      </c>
      <c r="M114" s="25">
        <v>0</v>
      </c>
      <c r="N114" s="24">
        <v>2434</v>
      </c>
      <c r="O114" s="25">
        <v>0</v>
      </c>
      <c r="P114" s="14"/>
      <c r="Q114" s="24">
        <v>12202</v>
      </c>
      <c r="R114" s="25">
        <v>0</v>
      </c>
      <c r="S114" s="24">
        <v>5432</v>
      </c>
      <c r="T114" s="25">
        <v>0</v>
      </c>
      <c r="U114" s="14"/>
      <c r="V114" s="24">
        <v>12897</v>
      </c>
      <c r="W114" s="25">
        <v>0</v>
      </c>
      <c r="X114" s="24">
        <v>5736</v>
      </c>
      <c r="Y114" s="25">
        <v>0</v>
      </c>
      <c r="Z114" s="14"/>
      <c r="AA114" s="22">
        <v>13289</v>
      </c>
      <c r="AB114" s="23">
        <v>0</v>
      </c>
      <c r="AC114" s="22">
        <v>5979</v>
      </c>
      <c r="AD114" s="23">
        <v>0</v>
      </c>
      <c r="AF114" s="83">
        <v>16645</v>
      </c>
      <c r="AG114" s="84">
        <v>0</v>
      </c>
      <c r="AH114" s="83">
        <v>7421</v>
      </c>
      <c r="AI114" s="84">
        <v>0</v>
      </c>
      <c r="AJ114" s="281"/>
      <c r="AK114" s="82">
        <v>18855</v>
      </c>
      <c r="AL114" s="79">
        <v>0</v>
      </c>
      <c r="AM114" s="82">
        <v>7818</v>
      </c>
      <c r="AN114" s="79">
        <v>0</v>
      </c>
      <c r="AO114" s="18"/>
      <c r="AP114" s="24">
        <f t="shared" si="17"/>
        <v>21940</v>
      </c>
      <c r="AQ114" s="110">
        <f t="shared" si="13"/>
        <v>2.4051078878889543E-4</v>
      </c>
      <c r="AR114" s="24">
        <f t="shared" si="18"/>
        <v>8769</v>
      </c>
      <c r="AS114" s="110">
        <f t="shared" si="15"/>
        <v>2.7144191468050368E-4</v>
      </c>
      <c r="AU114">
        <v>6604</v>
      </c>
      <c r="AV114">
        <v>2642</v>
      </c>
      <c r="BA114">
        <v>15336</v>
      </c>
      <c r="BB114">
        <v>6127</v>
      </c>
      <c r="BD114" s="75">
        <v>1081</v>
      </c>
      <c r="BE114">
        <v>429</v>
      </c>
    </row>
    <row r="115" spans="1:57" x14ac:dyDescent="0.6">
      <c r="A115" s="33" t="s">
        <v>124</v>
      </c>
      <c r="B115" s="22">
        <v>246343</v>
      </c>
      <c r="C115" s="23">
        <v>0</v>
      </c>
      <c r="D115" s="22">
        <v>189145</v>
      </c>
      <c r="E115" s="23">
        <v>0.01</v>
      </c>
      <c r="F115" s="14"/>
      <c r="G115" s="24">
        <v>343395</v>
      </c>
      <c r="H115" s="25">
        <v>0.01</v>
      </c>
      <c r="I115" s="24">
        <v>178700</v>
      </c>
      <c r="J115" s="25">
        <v>0.01</v>
      </c>
      <c r="K115" s="14"/>
      <c r="L115" s="24">
        <v>337437</v>
      </c>
      <c r="M115" s="25">
        <v>0.01</v>
      </c>
      <c r="N115" s="24">
        <v>159551</v>
      </c>
      <c r="O115" s="25">
        <v>0.01</v>
      </c>
      <c r="P115" s="14"/>
      <c r="Q115" s="24">
        <v>348666</v>
      </c>
      <c r="R115" s="25">
        <v>0.01</v>
      </c>
      <c r="S115" s="24">
        <v>165795</v>
      </c>
      <c r="T115" s="25">
        <v>0.01</v>
      </c>
      <c r="U115" s="14"/>
      <c r="V115" s="24">
        <v>337456</v>
      </c>
      <c r="W115" s="25">
        <v>0.01</v>
      </c>
      <c r="X115" s="24">
        <v>162335</v>
      </c>
      <c r="Y115" s="25">
        <v>0.01</v>
      </c>
      <c r="Z115" s="14"/>
      <c r="AA115" s="22">
        <v>341718</v>
      </c>
      <c r="AB115" s="23">
        <v>0</v>
      </c>
      <c r="AC115" s="22">
        <v>160447</v>
      </c>
      <c r="AD115" s="23">
        <v>0.01</v>
      </c>
      <c r="AF115" s="83">
        <v>363479</v>
      </c>
      <c r="AG115" s="84">
        <v>0</v>
      </c>
      <c r="AH115" s="83">
        <v>171696</v>
      </c>
      <c r="AI115" s="84">
        <v>0.01</v>
      </c>
      <c r="AJ115" s="281"/>
      <c r="AK115" s="82">
        <v>341490</v>
      </c>
      <c r="AL115" s="79">
        <v>0</v>
      </c>
      <c r="AM115" s="82">
        <v>158546</v>
      </c>
      <c r="AN115" s="79">
        <v>0.01</v>
      </c>
      <c r="AO115" s="18"/>
      <c r="AP115" s="24">
        <f t="shared" si="17"/>
        <v>400021</v>
      </c>
      <c r="AQ115" s="110">
        <f t="shared" si="13"/>
        <v>4.3851124084832603E-3</v>
      </c>
      <c r="AR115" s="24">
        <f t="shared" si="18"/>
        <v>173830</v>
      </c>
      <c r="AS115" s="110">
        <f t="shared" si="15"/>
        <v>5.3808584820289607E-3</v>
      </c>
      <c r="AU115">
        <v>105197</v>
      </c>
      <c r="AV115">
        <v>46024</v>
      </c>
      <c r="AW115">
        <v>98843</v>
      </c>
      <c r="AX115">
        <v>44830</v>
      </c>
      <c r="AY115">
        <v>103360</v>
      </c>
      <c r="AZ115">
        <v>43340</v>
      </c>
      <c r="BA115">
        <v>92621</v>
      </c>
      <c r="BB115">
        <v>39636</v>
      </c>
      <c r="BD115" s="75">
        <v>134645</v>
      </c>
      <c r="BE115" s="75">
        <v>50869</v>
      </c>
    </row>
    <row r="116" spans="1:57" x14ac:dyDescent="0.6">
      <c r="A116" s="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8"/>
      <c r="AB116" s="18"/>
      <c r="AC116" s="18"/>
      <c r="AD116" s="18"/>
      <c r="AE116" s="277"/>
      <c r="AF116" s="219"/>
      <c r="AJ116" s="281"/>
      <c r="AK116" s="14"/>
      <c r="AL116" s="14"/>
      <c r="AM116" s="14"/>
      <c r="AN116" s="14"/>
      <c r="AO116" s="18"/>
      <c r="AP116" s="49"/>
      <c r="AQ116" s="118"/>
      <c r="AR116" s="49"/>
      <c r="AS116" s="118"/>
    </row>
    <row r="117" spans="1:57" x14ac:dyDescent="0.6">
      <c r="A117" s="190" t="s">
        <v>125</v>
      </c>
      <c r="B117" s="148">
        <v>3386823</v>
      </c>
      <c r="C117" s="144">
        <v>0.06</v>
      </c>
      <c r="D117" s="148">
        <v>4421280</v>
      </c>
      <c r="E117" s="144">
        <v>0.17</v>
      </c>
      <c r="F117" s="14"/>
      <c r="G117" s="119">
        <v>4663502</v>
      </c>
      <c r="H117" s="120">
        <v>0.08</v>
      </c>
      <c r="I117" s="119">
        <v>4257955</v>
      </c>
      <c r="J117" s="120">
        <v>0.17</v>
      </c>
      <c r="K117" s="14"/>
      <c r="L117" s="119">
        <v>4864306</v>
      </c>
      <c r="M117" s="120">
        <v>0.08</v>
      </c>
      <c r="N117" s="119">
        <v>4021721</v>
      </c>
      <c r="O117" s="120">
        <v>0.16</v>
      </c>
      <c r="P117" s="14"/>
      <c r="Q117" s="119">
        <v>4852697</v>
      </c>
      <c r="R117" s="120">
        <v>7.0000000000000007E-2</v>
      </c>
      <c r="S117" s="119">
        <v>4016248</v>
      </c>
      <c r="T117" s="120">
        <v>0.16</v>
      </c>
      <c r="U117" s="14"/>
      <c r="V117" s="119">
        <v>5004867</v>
      </c>
      <c r="W117" s="120">
        <v>7.0000000000000007E-2</v>
      </c>
      <c r="X117" s="119">
        <v>4237667</v>
      </c>
      <c r="Y117" s="120">
        <v>0.16</v>
      </c>
      <c r="Z117" s="14"/>
      <c r="AA117" s="119">
        <v>5319466</v>
      </c>
      <c r="AB117" s="120">
        <v>0.08</v>
      </c>
      <c r="AC117" s="119">
        <v>4309527</v>
      </c>
      <c r="AD117" s="120">
        <v>0.16</v>
      </c>
      <c r="AE117" s="277"/>
      <c r="AF117" s="195">
        <v>6081676</v>
      </c>
      <c r="AG117" s="185">
        <v>0.08</v>
      </c>
      <c r="AH117" s="196">
        <v>4781596</v>
      </c>
      <c r="AI117" s="185">
        <v>0.16</v>
      </c>
      <c r="AJ117" s="281"/>
      <c r="AK117" s="147">
        <v>6741598</v>
      </c>
      <c r="AL117" s="145">
        <v>0.09</v>
      </c>
      <c r="AM117" s="151">
        <v>4810090</v>
      </c>
      <c r="AN117" s="152">
        <v>0.16</v>
      </c>
      <c r="AO117" s="18"/>
      <c r="AP117" s="119">
        <f t="shared" si="17"/>
        <v>9699687</v>
      </c>
      <c r="AQ117" s="154">
        <f t="shared" si="13"/>
        <v>0.10632996223224224</v>
      </c>
      <c r="AR117" s="119">
        <f t="shared" si="18"/>
        <v>5747298</v>
      </c>
      <c r="AS117" s="154">
        <f t="shared" si="15"/>
        <v>0.17790598396161814</v>
      </c>
      <c r="AU117">
        <v>2290438</v>
      </c>
      <c r="AV117">
        <v>1289096</v>
      </c>
      <c r="AW117">
        <v>2720886</v>
      </c>
      <c r="AX117">
        <v>1509486</v>
      </c>
      <c r="AY117">
        <v>2556323</v>
      </c>
      <c r="AZ117">
        <v>1715085</v>
      </c>
      <c r="BA117">
        <v>2132040</v>
      </c>
      <c r="BB117">
        <v>1233631</v>
      </c>
      <c r="BD117" s="75">
        <v>4491962</v>
      </c>
      <c r="BE117" s="75">
        <v>1992500</v>
      </c>
    </row>
    <row r="118" spans="1:57" x14ac:dyDescent="0.6">
      <c r="A118" s="166" t="s">
        <v>39</v>
      </c>
      <c r="B118" s="169">
        <f>SUM(B119:B136)</f>
        <v>3386824</v>
      </c>
      <c r="C118" s="170">
        <f>SUM(C119:C136)</f>
        <v>0.04</v>
      </c>
      <c r="D118" s="169">
        <f>SUM(D119:D136)</f>
        <v>4421280</v>
      </c>
      <c r="E118" s="170">
        <f>SUM(E119:E136)</f>
        <v>0.18</v>
      </c>
      <c r="F118" s="14"/>
      <c r="G118" s="167">
        <f>SUM(G119:G136)</f>
        <v>4663502</v>
      </c>
      <c r="H118" s="168">
        <f>SUM(H119:H136)</f>
        <v>6.0000000000000005E-2</v>
      </c>
      <c r="I118" s="167">
        <f>SUM(I119:I136)</f>
        <v>4257956</v>
      </c>
      <c r="J118" s="168">
        <f>SUM(J119:J136)</f>
        <v>0.18</v>
      </c>
      <c r="K118" s="14"/>
      <c r="L118" s="167">
        <f>SUM(L119:L136)</f>
        <v>4864308</v>
      </c>
      <c r="M118" s="168">
        <f>SUM(M119:M136)</f>
        <v>6.0000000000000005E-2</v>
      </c>
      <c r="N118" s="167">
        <f>SUM(N119:N136)</f>
        <v>4021722</v>
      </c>
      <c r="O118" s="168">
        <f>SUM(O119:O136)</f>
        <v>0.18</v>
      </c>
      <c r="P118" s="14"/>
      <c r="Q118" s="167">
        <f>SUM(Q119:Q136)</f>
        <v>4852697</v>
      </c>
      <c r="R118" s="168">
        <f>SUM(R119:R136)</f>
        <v>6.0000000000000005E-2</v>
      </c>
      <c r="S118" s="167">
        <f>SUM(S119:S136)</f>
        <v>4016250</v>
      </c>
      <c r="T118" s="168">
        <f>SUM(T119:T136)</f>
        <v>0.17</v>
      </c>
      <c r="U118" s="14"/>
      <c r="V118" s="167">
        <f>SUM(V119:V136)</f>
        <v>5004867</v>
      </c>
      <c r="W118" s="168">
        <f>SUM(W119:W136)</f>
        <v>6.0000000000000005E-2</v>
      </c>
      <c r="X118" s="167">
        <f>SUM(X119:X136)</f>
        <v>4237668</v>
      </c>
      <c r="Y118" s="168">
        <f>SUM(Y119:Y136)</f>
        <v>0.17</v>
      </c>
      <c r="Z118" s="14"/>
      <c r="AA118" s="167">
        <f>SUM(AA119:AA137)</f>
        <v>5319466</v>
      </c>
      <c r="AB118" s="168">
        <f>SUM(AB119:AB137)</f>
        <v>6.0000000000000005E-2</v>
      </c>
      <c r="AC118" s="167">
        <f>SUM(AC119:AC137)</f>
        <v>4309529</v>
      </c>
      <c r="AD118" s="168">
        <f>SUM(AD119:AD137)</f>
        <v>0.16</v>
      </c>
      <c r="AE118" s="277"/>
      <c r="AF118" s="197">
        <f>SUM(AF119:AF137)</f>
        <v>6081676</v>
      </c>
      <c r="AG118" s="171">
        <f>SUM(AG119:AG137)</f>
        <v>0.04</v>
      </c>
      <c r="AH118" s="198">
        <f>SUM(AH119:AH137)</f>
        <v>4781596</v>
      </c>
      <c r="AI118" s="171">
        <f>SUM(AI119:AI137)</f>
        <v>0.16999999999999998</v>
      </c>
      <c r="AJ118" s="281"/>
      <c r="AK118" s="172">
        <f>SUM(AK119:AK137)</f>
        <v>6741599</v>
      </c>
      <c r="AL118" s="171">
        <f>SUM(AL119:AL137)</f>
        <v>6.9999999999999993E-2</v>
      </c>
      <c r="AM118" s="173">
        <f>SUM(AM119:AM137)</f>
        <v>4810090</v>
      </c>
      <c r="AN118" s="174">
        <f>SUM(AN119:AN137)</f>
        <v>0.16</v>
      </c>
      <c r="AO118" s="18"/>
      <c r="AP118" s="175">
        <f t="shared" si="17"/>
        <v>9241057</v>
      </c>
      <c r="AQ118" s="176">
        <f t="shared" si="13"/>
        <v>0.10130236592129187</v>
      </c>
      <c r="AR118" s="175">
        <f t="shared" si="18"/>
        <v>5227053</v>
      </c>
      <c r="AS118" s="176">
        <f t="shared" si="15"/>
        <v>0.16180194713838189</v>
      </c>
      <c r="AU118" s="177">
        <f>SUM(AU119:AU137)</f>
        <v>2290440</v>
      </c>
      <c r="AV118" s="179">
        <f t="shared" ref="AV118:BE118" si="20">SUM(AV121:AV137)</f>
        <v>1289096</v>
      </c>
      <c r="AW118" s="177">
        <f t="shared" si="20"/>
        <v>2262256</v>
      </c>
      <c r="AX118" s="177">
        <f t="shared" si="20"/>
        <v>1271705</v>
      </c>
      <c r="AY118" s="179">
        <f t="shared" si="20"/>
        <v>2556321</v>
      </c>
      <c r="AZ118" s="179">
        <f t="shared" si="20"/>
        <v>1432622</v>
      </c>
      <c r="BA118" s="193">
        <f t="shared" si="20"/>
        <v>2132040</v>
      </c>
      <c r="BB118" s="193">
        <f t="shared" si="20"/>
        <v>1233630</v>
      </c>
      <c r="BC118" s="125"/>
      <c r="BD118" s="193">
        <f t="shared" si="20"/>
        <v>4491963</v>
      </c>
      <c r="BE118" s="193">
        <f t="shared" si="20"/>
        <v>1992499</v>
      </c>
    </row>
    <row r="119" spans="1:57" x14ac:dyDescent="0.6">
      <c r="A119" s="33" t="s">
        <v>126</v>
      </c>
      <c r="B119" s="22">
        <v>3972</v>
      </c>
      <c r="C119" s="23">
        <v>0</v>
      </c>
      <c r="D119" s="22">
        <v>79439</v>
      </c>
      <c r="E119" s="23">
        <v>0</v>
      </c>
      <c r="F119" s="14"/>
      <c r="G119" s="24">
        <v>2777</v>
      </c>
      <c r="H119" s="25">
        <v>0</v>
      </c>
      <c r="I119" s="24">
        <v>55483</v>
      </c>
      <c r="J119" s="25">
        <v>0</v>
      </c>
      <c r="K119" s="14"/>
      <c r="L119" s="24">
        <v>2200</v>
      </c>
      <c r="M119" s="25">
        <v>0</v>
      </c>
      <c r="N119" s="24">
        <v>44003</v>
      </c>
      <c r="O119" s="25">
        <v>0</v>
      </c>
      <c r="P119" s="14"/>
      <c r="Q119" s="24">
        <v>2429</v>
      </c>
      <c r="R119" s="25">
        <v>0</v>
      </c>
      <c r="S119" s="24">
        <v>48582</v>
      </c>
      <c r="T119" s="25">
        <v>0</v>
      </c>
      <c r="U119" s="14"/>
      <c r="V119" s="24">
        <v>3001</v>
      </c>
      <c r="W119" s="25">
        <v>0</v>
      </c>
      <c r="X119" s="24">
        <v>60018</v>
      </c>
      <c r="Y119" s="25">
        <v>0</v>
      </c>
      <c r="Z119" s="14"/>
      <c r="AA119" s="22">
        <v>83778</v>
      </c>
      <c r="AB119" s="23">
        <v>0</v>
      </c>
      <c r="AC119" s="22">
        <v>109133</v>
      </c>
      <c r="AD119" s="23">
        <v>0</v>
      </c>
      <c r="AF119" s="83">
        <v>214567</v>
      </c>
      <c r="AG119" s="84">
        <v>0</v>
      </c>
      <c r="AH119" s="83">
        <v>187874</v>
      </c>
      <c r="AI119" s="84">
        <v>0.01</v>
      </c>
      <c r="AJ119" s="281"/>
      <c r="AK119" s="78"/>
      <c r="AL119" s="79"/>
      <c r="AM119" s="78"/>
      <c r="AN119" s="79"/>
      <c r="AO119" s="18"/>
      <c r="AP119" s="24">
        <f t="shared" si="17"/>
        <v>0</v>
      </c>
      <c r="AQ119" s="110">
        <f t="shared" si="13"/>
        <v>0</v>
      </c>
      <c r="AR119" s="24">
        <f t="shared" si="18"/>
        <v>0</v>
      </c>
      <c r="AS119" s="110">
        <f t="shared" si="15"/>
        <v>0</v>
      </c>
    </row>
    <row r="120" spans="1:57" x14ac:dyDescent="0.6">
      <c r="A120" s="33" t="s">
        <v>127</v>
      </c>
      <c r="B120" s="26">
        <v>0</v>
      </c>
      <c r="C120" s="61">
        <v>0</v>
      </c>
      <c r="D120" s="26">
        <v>0</v>
      </c>
      <c r="E120" s="61">
        <v>0</v>
      </c>
      <c r="F120" s="14"/>
      <c r="G120" s="27">
        <v>25</v>
      </c>
      <c r="H120" s="25">
        <v>0</v>
      </c>
      <c r="I120" s="27">
        <v>506</v>
      </c>
      <c r="J120" s="25">
        <v>0</v>
      </c>
      <c r="K120" s="14"/>
      <c r="L120" s="27">
        <v>1</v>
      </c>
      <c r="M120" s="25">
        <v>0</v>
      </c>
      <c r="N120" s="27">
        <v>19</v>
      </c>
      <c r="O120" s="25">
        <v>0</v>
      </c>
      <c r="P120" s="14"/>
      <c r="Q120" s="27">
        <v>2</v>
      </c>
      <c r="R120" s="25">
        <v>0</v>
      </c>
      <c r="S120" s="27">
        <v>39</v>
      </c>
      <c r="T120" s="25">
        <v>0</v>
      </c>
      <c r="U120" s="14"/>
      <c r="V120" s="27">
        <v>0</v>
      </c>
      <c r="W120" s="25">
        <v>0</v>
      </c>
      <c r="X120" s="27">
        <v>0</v>
      </c>
      <c r="Y120" s="25">
        <v>0</v>
      </c>
      <c r="Z120" s="14"/>
      <c r="AA120" s="8"/>
      <c r="AB120" s="8"/>
      <c r="AC120" s="8"/>
      <c r="AD120" s="42"/>
      <c r="AF120" s="62"/>
      <c r="AG120" s="79"/>
      <c r="AH120" s="62"/>
      <c r="AI120" s="79"/>
      <c r="AJ120" s="281"/>
      <c r="AK120" s="85"/>
      <c r="AL120" s="79"/>
      <c r="AM120" s="85"/>
      <c r="AN120" s="79"/>
      <c r="AO120" s="18"/>
      <c r="AP120" s="24">
        <f t="shared" si="17"/>
        <v>0</v>
      </c>
      <c r="AQ120" s="110">
        <f t="shared" si="13"/>
        <v>0</v>
      </c>
      <c r="AR120" s="24">
        <f t="shared" si="18"/>
        <v>0</v>
      </c>
      <c r="AS120" s="110">
        <f t="shared" si="15"/>
        <v>0</v>
      </c>
    </row>
    <row r="121" spans="1:57" x14ac:dyDescent="0.6">
      <c r="A121" s="32" t="s">
        <v>128</v>
      </c>
      <c r="B121" s="26"/>
      <c r="C121" s="31"/>
      <c r="D121" s="26"/>
      <c r="E121" s="31"/>
      <c r="F121" s="14"/>
      <c r="G121" s="27"/>
      <c r="H121" s="25"/>
      <c r="I121" s="27"/>
      <c r="J121" s="25"/>
      <c r="K121" s="14"/>
      <c r="L121" s="27"/>
      <c r="M121" s="25"/>
      <c r="N121" s="27"/>
      <c r="O121" s="25"/>
      <c r="P121" s="14"/>
      <c r="Q121" s="27"/>
      <c r="R121" s="25"/>
      <c r="S121" s="27"/>
      <c r="T121" s="25"/>
      <c r="U121" s="14"/>
      <c r="V121" s="27"/>
      <c r="W121" s="25"/>
      <c r="X121" s="27"/>
      <c r="Y121" s="25"/>
      <c r="Z121" s="14"/>
      <c r="AA121" s="22">
        <v>85319</v>
      </c>
      <c r="AB121" s="23">
        <v>0</v>
      </c>
      <c r="AC121" s="22">
        <v>71942</v>
      </c>
      <c r="AD121" s="23">
        <v>0</v>
      </c>
      <c r="AF121" s="83">
        <v>166468</v>
      </c>
      <c r="AG121" s="84">
        <v>0</v>
      </c>
      <c r="AH121" s="83">
        <v>142509</v>
      </c>
      <c r="AI121" s="84">
        <v>0</v>
      </c>
      <c r="AJ121" s="281"/>
      <c r="AK121" s="78">
        <v>179292</v>
      </c>
      <c r="AL121" s="79">
        <v>0</v>
      </c>
      <c r="AM121" s="78">
        <v>136107</v>
      </c>
      <c r="AN121" s="79">
        <v>0</v>
      </c>
      <c r="AO121" s="18"/>
      <c r="AP121" s="24">
        <f t="shared" si="17"/>
        <v>296920</v>
      </c>
      <c r="AQ121" s="110">
        <f t="shared" si="13"/>
        <v>3.254898058669044E-3</v>
      </c>
      <c r="AR121" s="24">
        <f t="shared" si="18"/>
        <v>163918</v>
      </c>
      <c r="AS121" s="110">
        <f t="shared" si="15"/>
        <v>5.0740353256470295E-3</v>
      </c>
      <c r="AU121">
        <v>70893</v>
      </c>
      <c r="AV121">
        <v>39383</v>
      </c>
      <c r="AW121">
        <v>68629</v>
      </c>
      <c r="AX121">
        <v>37756</v>
      </c>
      <c r="AY121">
        <v>74863</v>
      </c>
      <c r="AZ121">
        <v>41114</v>
      </c>
      <c r="BA121">
        <v>82535</v>
      </c>
      <c r="BB121">
        <v>45665</v>
      </c>
      <c r="BD121" s="75">
        <v>133172</v>
      </c>
      <c r="BE121" s="75">
        <v>60793</v>
      </c>
    </row>
    <row r="122" spans="1:57" x14ac:dyDescent="0.6">
      <c r="A122" s="32" t="s">
        <v>129</v>
      </c>
      <c r="B122" s="26"/>
      <c r="C122" s="31"/>
      <c r="D122" s="26"/>
      <c r="E122" s="31"/>
      <c r="F122" s="14"/>
      <c r="G122" s="27"/>
      <c r="H122" s="25"/>
      <c r="I122" s="27"/>
      <c r="J122" s="25"/>
      <c r="K122" s="14"/>
      <c r="L122" s="27"/>
      <c r="M122" s="25"/>
      <c r="N122" s="27"/>
      <c r="O122" s="25"/>
      <c r="P122" s="14"/>
      <c r="Q122" s="27"/>
      <c r="R122" s="25"/>
      <c r="S122" s="27"/>
      <c r="T122" s="25"/>
      <c r="U122" s="14"/>
      <c r="V122" s="27"/>
      <c r="W122" s="25"/>
      <c r="X122" s="27"/>
      <c r="Y122" s="25"/>
      <c r="Z122" s="14"/>
      <c r="AA122" s="22"/>
      <c r="AB122" s="23"/>
      <c r="AC122" s="22"/>
      <c r="AD122" s="23"/>
      <c r="AF122" s="83">
        <v>258328</v>
      </c>
      <c r="AG122" s="84">
        <v>0</v>
      </c>
      <c r="AH122" s="83">
        <v>185619</v>
      </c>
      <c r="AI122" s="84">
        <v>0.01</v>
      </c>
      <c r="AJ122" s="281"/>
      <c r="AK122" s="78">
        <v>238708</v>
      </c>
      <c r="AL122" s="79">
        <v>0</v>
      </c>
      <c r="AM122" s="78">
        <v>172046</v>
      </c>
      <c r="AN122" s="79">
        <v>0.01</v>
      </c>
      <c r="AO122" s="18"/>
      <c r="AP122" s="24">
        <f t="shared" si="17"/>
        <v>0</v>
      </c>
      <c r="AQ122" s="110">
        <f t="shared" si="13"/>
        <v>0</v>
      </c>
      <c r="AR122" s="24">
        <f t="shared" si="18"/>
        <v>0</v>
      </c>
      <c r="AS122" s="110">
        <f t="shared" si="15"/>
        <v>0</v>
      </c>
      <c r="AU122" s="106"/>
      <c r="AV122" s="106"/>
      <c r="AW122" s="106"/>
    </row>
    <row r="123" spans="1:57" x14ac:dyDescent="0.6">
      <c r="A123" s="33" t="s">
        <v>130</v>
      </c>
      <c r="B123" s="22">
        <v>267999</v>
      </c>
      <c r="C123" s="23">
        <v>0</v>
      </c>
      <c r="D123" s="22">
        <v>408050</v>
      </c>
      <c r="E123" s="23">
        <v>0.02</v>
      </c>
      <c r="F123" s="14"/>
      <c r="G123" s="24">
        <v>401273</v>
      </c>
      <c r="H123" s="25">
        <v>0.01</v>
      </c>
      <c r="I123" s="24">
        <v>409243</v>
      </c>
      <c r="J123" s="25">
        <v>0.02</v>
      </c>
      <c r="K123" s="14"/>
      <c r="L123" s="24">
        <v>413316</v>
      </c>
      <c r="M123" s="25">
        <v>0.01</v>
      </c>
      <c r="N123" s="24">
        <v>388746</v>
      </c>
      <c r="O123" s="25">
        <v>0.02</v>
      </c>
      <c r="P123" s="14"/>
      <c r="Q123" s="24">
        <v>430319</v>
      </c>
      <c r="R123" s="25">
        <v>0.01</v>
      </c>
      <c r="S123" s="24">
        <v>408837</v>
      </c>
      <c r="T123" s="25">
        <v>0.02</v>
      </c>
      <c r="U123" s="14"/>
      <c r="V123" s="24">
        <v>403699</v>
      </c>
      <c r="W123" s="25">
        <v>0.01</v>
      </c>
      <c r="X123" s="24">
        <v>396985</v>
      </c>
      <c r="Y123" s="25">
        <v>0.01</v>
      </c>
      <c r="Z123" s="14"/>
      <c r="AA123" s="22">
        <v>422694</v>
      </c>
      <c r="AB123" s="23">
        <v>0.01</v>
      </c>
      <c r="AC123" s="22">
        <v>398562</v>
      </c>
      <c r="AD123" s="23">
        <v>0.01</v>
      </c>
      <c r="AF123" s="83">
        <v>435462</v>
      </c>
      <c r="AG123" s="84">
        <v>0.01</v>
      </c>
      <c r="AH123" s="83">
        <v>418681</v>
      </c>
      <c r="AI123" s="84">
        <v>0.01</v>
      </c>
      <c r="AJ123" s="281"/>
      <c r="AK123" s="78">
        <v>516502</v>
      </c>
      <c r="AL123" s="79">
        <v>0.01</v>
      </c>
      <c r="AM123" s="78">
        <v>417331</v>
      </c>
      <c r="AN123" s="79">
        <v>0.01</v>
      </c>
      <c r="AO123" s="18"/>
      <c r="AP123" s="24">
        <f t="shared" si="17"/>
        <v>899944</v>
      </c>
      <c r="AQ123" s="110">
        <f t="shared" si="13"/>
        <v>9.8653710713689016E-3</v>
      </c>
      <c r="AR123" s="24">
        <f t="shared" si="18"/>
        <v>505779</v>
      </c>
      <c r="AS123" s="110">
        <f t="shared" si="15"/>
        <v>1.5656245884957291E-2</v>
      </c>
      <c r="AU123" s="215">
        <v>207526</v>
      </c>
      <c r="AV123" s="215">
        <v>116227</v>
      </c>
      <c r="AW123" s="106">
        <v>234900</v>
      </c>
      <c r="AX123">
        <v>131547</v>
      </c>
      <c r="AY123">
        <v>243659</v>
      </c>
      <c r="AZ123">
        <v>135910</v>
      </c>
      <c r="BA123">
        <v>213859</v>
      </c>
      <c r="BB123">
        <v>122095</v>
      </c>
      <c r="BD123" s="75">
        <v>413437</v>
      </c>
      <c r="BE123" s="75">
        <v>182647</v>
      </c>
    </row>
    <row r="124" spans="1:57" x14ac:dyDescent="0.6">
      <c r="A124" s="33" t="s">
        <v>131</v>
      </c>
      <c r="B124" s="22">
        <v>104642</v>
      </c>
      <c r="C124" s="23">
        <v>0</v>
      </c>
      <c r="D124" s="22">
        <v>163890</v>
      </c>
      <c r="E124" s="23">
        <v>0.01</v>
      </c>
      <c r="F124" s="14"/>
      <c r="G124" s="24">
        <v>163495</v>
      </c>
      <c r="H124" s="25">
        <v>0</v>
      </c>
      <c r="I124" s="24">
        <v>163416</v>
      </c>
      <c r="J124" s="25">
        <v>0.01</v>
      </c>
      <c r="K124" s="14"/>
      <c r="L124" s="24">
        <v>178192</v>
      </c>
      <c r="M124" s="25">
        <v>0</v>
      </c>
      <c r="N124" s="24">
        <v>166131</v>
      </c>
      <c r="O124" s="25">
        <v>0.01</v>
      </c>
      <c r="P124" s="14"/>
      <c r="Q124" s="24">
        <v>176966</v>
      </c>
      <c r="R124" s="25">
        <v>0</v>
      </c>
      <c r="S124" s="24">
        <v>165453</v>
      </c>
      <c r="T124" s="25">
        <v>0.01</v>
      </c>
      <c r="U124" s="14"/>
      <c r="V124" s="24">
        <v>185435</v>
      </c>
      <c r="W124" s="25">
        <v>0</v>
      </c>
      <c r="X124" s="24">
        <v>176280</v>
      </c>
      <c r="Y124" s="25">
        <v>0.01</v>
      </c>
      <c r="Z124" s="14"/>
      <c r="AA124" s="22">
        <v>166978</v>
      </c>
      <c r="AB124" s="23">
        <v>0</v>
      </c>
      <c r="AC124" s="22">
        <v>159898</v>
      </c>
      <c r="AD124" s="23">
        <v>0.01</v>
      </c>
      <c r="AF124" s="83">
        <v>178960</v>
      </c>
      <c r="AG124" s="84">
        <v>0</v>
      </c>
      <c r="AH124" s="83">
        <v>173907</v>
      </c>
      <c r="AI124" s="84">
        <v>0.01</v>
      </c>
      <c r="AJ124" s="281"/>
      <c r="AK124" s="78">
        <v>203880</v>
      </c>
      <c r="AL124" s="79">
        <v>0</v>
      </c>
      <c r="AM124" s="78">
        <v>165301</v>
      </c>
      <c r="AN124" s="79">
        <v>0.01</v>
      </c>
      <c r="AO124" s="18"/>
      <c r="AP124" s="24">
        <f t="shared" si="17"/>
        <v>330176</v>
      </c>
      <c r="AQ124" s="110">
        <f t="shared" si="13"/>
        <v>3.6194571649572622E-3</v>
      </c>
      <c r="AR124" s="24">
        <f t="shared" si="18"/>
        <v>185800</v>
      </c>
      <c r="AS124" s="110">
        <f t="shared" si="15"/>
        <v>5.7513864463037499E-3</v>
      </c>
      <c r="AU124" s="215">
        <v>84038</v>
      </c>
      <c r="AV124" s="215">
        <v>46927</v>
      </c>
      <c r="AW124" s="106">
        <v>71291</v>
      </c>
      <c r="AX124">
        <v>39529</v>
      </c>
      <c r="AY124">
        <v>93757</v>
      </c>
      <c r="AZ124">
        <v>52599</v>
      </c>
      <c r="BA124">
        <v>81090</v>
      </c>
      <c r="BB124">
        <v>46745</v>
      </c>
      <c r="BD124" s="75">
        <v>161170</v>
      </c>
      <c r="BE124" s="75">
        <v>74889</v>
      </c>
    </row>
    <row r="125" spans="1:57" x14ac:dyDescent="0.6">
      <c r="A125" s="32" t="s">
        <v>132</v>
      </c>
      <c r="B125" s="22"/>
      <c r="C125" s="23"/>
      <c r="D125" s="22"/>
      <c r="E125" s="23"/>
      <c r="F125" s="14"/>
      <c r="G125" s="24"/>
      <c r="H125" s="25"/>
      <c r="I125" s="24"/>
      <c r="J125" s="25"/>
      <c r="K125" s="14"/>
      <c r="L125" s="24"/>
      <c r="M125" s="25"/>
      <c r="N125" s="24"/>
      <c r="O125" s="25"/>
      <c r="P125" s="14"/>
      <c r="Q125" s="24"/>
      <c r="R125" s="25"/>
      <c r="S125" s="24"/>
      <c r="T125" s="25"/>
      <c r="U125" s="14"/>
      <c r="V125" s="24"/>
      <c r="W125" s="25"/>
      <c r="X125" s="24"/>
      <c r="Y125" s="25"/>
      <c r="Z125" s="14"/>
      <c r="AA125" s="22">
        <v>0</v>
      </c>
      <c r="AB125" s="23">
        <v>0</v>
      </c>
      <c r="AC125" s="22">
        <v>0</v>
      </c>
      <c r="AD125" s="23">
        <v>0</v>
      </c>
      <c r="AF125" s="78"/>
      <c r="AG125" s="79"/>
      <c r="AH125" s="78"/>
      <c r="AI125" s="79"/>
      <c r="AJ125" s="281"/>
      <c r="AK125" s="62"/>
      <c r="AL125" s="79"/>
      <c r="AM125" s="62"/>
      <c r="AN125" s="79"/>
      <c r="AO125" s="18"/>
      <c r="AP125" s="24">
        <f t="shared" si="17"/>
        <v>0</v>
      </c>
      <c r="AQ125" s="110">
        <f t="shared" si="13"/>
        <v>0</v>
      </c>
      <c r="AR125" s="24">
        <f t="shared" si="18"/>
        <v>0</v>
      </c>
      <c r="AS125" s="110">
        <f t="shared" si="15"/>
        <v>0</v>
      </c>
      <c r="AU125" s="106"/>
      <c r="AV125" s="106"/>
      <c r="AW125" s="106"/>
    </row>
    <row r="126" spans="1:57" x14ac:dyDescent="0.6">
      <c r="A126" s="33" t="s">
        <v>133</v>
      </c>
      <c r="B126" s="22">
        <v>654335</v>
      </c>
      <c r="C126" s="23">
        <v>0.01</v>
      </c>
      <c r="D126" s="22">
        <v>695818</v>
      </c>
      <c r="E126" s="23">
        <v>0.03</v>
      </c>
      <c r="F126" s="14"/>
      <c r="G126" s="24">
        <v>890415</v>
      </c>
      <c r="H126" s="25">
        <v>0.01</v>
      </c>
      <c r="I126" s="24">
        <v>671258</v>
      </c>
      <c r="J126" s="25">
        <v>0.03</v>
      </c>
      <c r="K126" s="14"/>
      <c r="L126" s="24">
        <v>916675</v>
      </c>
      <c r="M126" s="25">
        <v>0.01</v>
      </c>
      <c r="N126" s="24">
        <v>637476</v>
      </c>
      <c r="O126" s="25">
        <v>0.03</v>
      </c>
      <c r="P126" s="14"/>
      <c r="Q126" s="24">
        <v>915275</v>
      </c>
      <c r="R126" s="25">
        <v>0.01</v>
      </c>
      <c r="S126" s="24">
        <v>635680</v>
      </c>
      <c r="T126" s="25">
        <v>0.02</v>
      </c>
      <c r="U126" s="14"/>
      <c r="V126" s="24">
        <v>961211</v>
      </c>
      <c r="W126" s="25">
        <v>0.01</v>
      </c>
      <c r="X126" s="24">
        <v>677156</v>
      </c>
      <c r="Y126" s="25">
        <v>0.03</v>
      </c>
      <c r="Z126" s="14"/>
      <c r="AA126" s="22">
        <v>924687</v>
      </c>
      <c r="AB126" s="23">
        <v>0.01</v>
      </c>
      <c r="AC126" s="22">
        <v>641906</v>
      </c>
      <c r="AD126" s="23">
        <v>0.02</v>
      </c>
      <c r="AF126" s="83">
        <v>933090</v>
      </c>
      <c r="AG126" s="84">
        <v>0.01</v>
      </c>
      <c r="AH126" s="83">
        <v>661876</v>
      </c>
      <c r="AI126" s="84">
        <v>0.02</v>
      </c>
      <c r="AJ126" s="281"/>
      <c r="AK126" s="78">
        <v>1128938</v>
      </c>
      <c r="AL126" s="79">
        <v>0.01</v>
      </c>
      <c r="AM126" s="78">
        <v>761011</v>
      </c>
      <c r="AN126" s="79">
        <v>0.02</v>
      </c>
      <c r="AO126" s="18"/>
      <c r="AP126" s="24">
        <f t="shared" si="17"/>
        <v>1491375</v>
      </c>
      <c r="AQ126" s="110">
        <f t="shared" ref="AQ126:AQ189" si="21">AP126/$AP$55</f>
        <v>1.6348759235644435E-2</v>
      </c>
      <c r="AR126" s="24">
        <f t="shared" si="18"/>
        <v>850057</v>
      </c>
      <c r="AS126" s="110">
        <f t="shared" ref="AS126:AS189" si="22">AR126/$AR$55</f>
        <v>2.6313273995616934E-2</v>
      </c>
      <c r="AU126" s="106">
        <v>360367</v>
      </c>
      <c r="AV126" s="106">
        <v>205859</v>
      </c>
      <c r="AW126" s="106">
        <v>352921</v>
      </c>
      <c r="AX126">
        <v>201393</v>
      </c>
      <c r="AY126">
        <v>412336</v>
      </c>
      <c r="AZ126">
        <v>234743</v>
      </c>
      <c r="BA126">
        <v>365751</v>
      </c>
      <c r="BB126">
        <v>208062</v>
      </c>
      <c r="BD126" s="75">
        <v>760322</v>
      </c>
      <c r="BE126" s="75">
        <v>338414</v>
      </c>
    </row>
    <row r="127" spans="1:57" x14ac:dyDescent="0.6">
      <c r="A127" s="33" t="s">
        <v>134</v>
      </c>
      <c r="B127" s="22">
        <v>175540</v>
      </c>
      <c r="C127" s="23">
        <v>0</v>
      </c>
      <c r="D127" s="22">
        <v>199467</v>
      </c>
      <c r="E127" s="23">
        <v>0.01</v>
      </c>
      <c r="F127" s="14"/>
      <c r="G127" s="24">
        <v>215082</v>
      </c>
      <c r="H127" s="25">
        <v>0</v>
      </c>
      <c r="I127" s="24">
        <v>193870</v>
      </c>
      <c r="J127" s="25">
        <v>0.01</v>
      </c>
      <c r="K127" s="14"/>
      <c r="L127" s="24">
        <v>226198</v>
      </c>
      <c r="M127" s="25">
        <v>0</v>
      </c>
      <c r="N127" s="24">
        <v>183684</v>
      </c>
      <c r="O127" s="25">
        <v>0.01</v>
      </c>
      <c r="P127" s="14"/>
      <c r="Q127" s="24">
        <v>227646</v>
      </c>
      <c r="R127" s="25">
        <v>0</v>
      </c>
      <c r="S127" s="24">
        <v>186709</v>
      </c>
      <c r="T127" s="25">
        <v>0.01</v>
      </c>
      <c r="U127" s="14"/>
      <c r="V127" s="24">
        <v>223046</v>
      </c>
      <c r="W127" s="25">
        <v>0</v>
      </c>
      <c r="X127" s="24">
        <v>184562</v>
      </c>
      <c r="Y127" s="25">
        <v>0.01</v>
      </c>
      <c r="Z127" s="14"/>
      <c r="AA127" s="22">
        <v>224405</v>
      </c>
      <c r="AB127" s="23">
        <v>0</v>
      </c>
      <c r="AC127" s="22">
        <v>181755</v>
      </c>
      <c r="AD127" s="23">
        <v>0.01</v>
      </c>
      <c r="AF127" s="83">
        <v>232563</v>
      </c>
      <c r="AG127" s="84">
        <v>0</v>
      </c>
      <c r="AH127" s="83">
        <v>190174</v>
      </c>
      <c r="AI127" s="84">
        <v>0.01</v>
      </c>
      <c r="AJ127" s="281"/>
      <c r="AK127" s="78">
        <v>268680</v>
      </c>
      <c r="AL127" s="79">
        <v>0</v>
      </c>
      <c r="AM127" s="78">
        <v>192658</v>
      </c>
      <c r="AN127" s="79">
        <v>0.01</v>
      </c>
      <c r="AO127" s="18"/>
      <c r="AP127" s="24">
        <f t="shared" si="17"/>
        <v>387559</v>
      </c>
      <c r="AQ127" s="110">
        <f t="shared" si="21"/>
        <v>4.2485014034747276E-3</v>
      </c>
      <c r="AR127" s="24">
        <f t="shared" si="18"/>
        <v>216244</v>
      </c>
      <c r="AS127" s="110">
        <f t="shared" si="22"/>
        <v>6.6937718551911092E-3</v>
      </c>
      <c r="AU127" s="106">
        <v>99623</v>
      </c>
      <c r="AV127" s="106">
        <v>55507</v>
      </c>
      <c r="AW127" s="106">
        <v>82097</v>
      </c>
      <c r="AX127">
        <v>45306</v>
      </c>
      <c r="AY127">
        <v>106467</v>
      </c>
      <c r="AZ127">
        <v>58805</v>
      </c>
      <c r="BA127">
        <v>99372</v>
      </c>
      <c r="BB127">
        <v>56626</v>
      </c>
      <c r="BD127" s="75">
        <v>158602</v>
      </c>
      <c r="BE127" s="75">
        <v>70509</v>
      </c>
    </row>
    <row r="128" spans="1:57" x14ac:dyDescent="0.6">
      <c r="A128" s="33" t="s">
        <v>135</v>
      </c>
      <c r="B128" s="22">
        <v>182440</v>
      </c>
      <c r="C128" s="23">
        <v>0</v>
      </c>
      <c r="D128" s="22">
        <v>231601</v>
      </c>
      <c r="E128" s="23">
        <v>0.01</v>
      </c>
      <c r="F128" s="14"/>
      <c r="G128" s="24">
        <v>217839</v>
      </c>
      <c r="H128" s="25">
        <v>0</v>
      </c>
      <c r="I128" s="24">
        <v>212103</v>
      </c>
      <c r="J128" s="25">
        <v>0.01</v>
      </c>
      <c r="K128" s="14"/>
      <c r="L128" s="24">
        <v>215305</v>
      </c>
      <c r="M128" s="25">
        <v>0</v>
      </c>
      <c r="N128" s="24">
        <v>197884</v>
      </c>
      <c r="O128" s="25">
        <v>0.01</v>
      </c>
      <c r="P128" s="14"/>
      <c r="Q128" s="24">
        <v>207074</v>
      </c>
      <c r="R128" s="25">
        <v>0</v>
      </c>
      <c r="S128" s="24">
        <v>196900</v>
      </c>
      <c r="T128" s="25">
        <v>0.01</v>
      </c>
      <c r="U128" s="14"/>
      <c r="V128" s="24">
        <v>197337</v>
      </c>
      <c r="W128" s="25">
        <v>0</v>
      </c>
      <c r="X128" s="24">
        <v>184488</v>
      </c>
      <c r="Y128" s="25">
        <v>0.01</v>
      </c>
      <c r="Z128" s="14"/>
      <c r="AA128" s="22">
        <v>181879</v>
      </c>
      <c r="AB128" s="23">
        <v>0</v>
      </c>
      <c r="AC128" s="22">
        <v>171538</v>
      </c>
      <c r="AD128" s="23">
        <v>0.01</v>
      </c>
      <c r="AF128" s="83">
        <v>186423</v>
      </c>
      <c r="AG128" s="84">
        <v>0</v>
      </c>
      <c r="AH128" s="83">
        <v>173373</v>
      </c>
      <c r="AI128" s="84">
        <v>0.01</v>
      </c>
      <c r="AJ128" s="281"/>
      <c r="AK128" s="78">
        <v>214627</v>
      </c>
      <c r="AL128" s="79">
        <v>0</v>
      </c>
      <c r="AM128" s="78">
        <v>168993</v>
      </c>
      <c r="AN128" s="79">
        <v>0.01</v>
      </c>
      <c r="AO128" s="18"/>
      <c r="AP128" s="24">
        <f t="shared" si="17"/>
        <v>370385</v>
      </c>
      <c r="AQ128" s="110">
        <f t="shared" si="21"/>
        <v>4.0602364861246597E-3</v>
      </c>
      <c r="AR128" s="24">
        <f t="shared" si="18"/>
        <v>204675</v>
      </c>
      <c r="AS128" s="110">
        <f t="shared" si="22"/>
        <v>6.3356567324931107E-3</v>
      </c>
      <c r="AU128" s="106">
        <v>87073</v>
      </c>
      <c r="AV128" s="106">
        <v>48128</v>
      </c>
      <c r="AW128" s="106">
        <v>88813</v>
      </c>
      <c r="AX128">
        <v>49070</v>
      </c>
      <c r="AY128">
        <v>103077</v>
      </c>
      <c r="AZ128">
        <v>57354</v>
      </c>
      <c r="BA128">
        <v>91422</v>
      </c>
      <c r="BB128">
        <v>50123</v>
      </c>
      <c r="BD128" s="75">
        <v>155570</v>
      </c>
      <c r="BE128" s="75">
        <v>69544</v>
      </c>
    </row>
    <row r="129" spans="1:57" x14ac:dyDescent="0.6">
      <c r="A129" s="33" t="s">
        <v>136</v>
      </c>
      <c r="B129" s="22">
        <v>207508</v>
      </c>
      <c r="C129" s="23">
        <v>0</v>
      </c>
      <c r="D129" s="22">
        <v>246504</v>
      </c>
      <c r="E129" s="23">
        <v>0.01</v>
      </c>
      <c r="F129" s="14"/>
      <c r="G129" s="24">
        <v>235684</v>
      </c>
      <c r="H129" s="25">
        <v>0</v>
      </c>
      <c r="I129" s="24">
        <v>217517</v>
      </c>
      <c r="J129" s="25">
        <v>0.01</v>
      </c>
      <c r="K129" s="14"/>
      <c r="L129" s="24">
        <v>228921</v>
      </c>
      <c r="M129" s="25">
        <v>0</v>
      </c>
      <c r="N129" s="24">
        <v>199458</v>
      </c>
      <c r="O129" s="25">
        <v>0.01</v>
      </c>
      <c r="P129" s="14"/>
      <c r="Q129" s="24">
        <v>225528</v>
      </c>
      <c r="R129" s="25">
        <v>0</v>
      </c>
      <c r="S129" s="24">
        <v>196225</v>
      </c>
      <c r="T129" s="25">
        <v>0.01</v>
      </c>
      <c r="U129" s="14"/>
      <c r="V129" s="24">
        <v>232695</v>
      </c>
      <c r="W129" s="25">
        <v>0</v>
      </c>
      <c r="X129" s="24">
        <v>201193</v>
      </c>
      <c r="Y129" s="25">
        <v>0.01</v>
      </c>
      <c r="Z129" s="14"/>
      <c r="AA129" s="22">
        <v>241217</v>
      </c>
      <c r="AB129" s="23">
        <v>0</v>
      </c>
      <c r="AC129" s="22">
        <v>207751</v>
      </c>
      <c r="AD129" s="23">
        <v>0.01</v>
      </c>
      <c r="AF129" s="83">
        <v>236758</v>
      </c>
      <c r="AG129" s="84">
        <v>0</v>
      </c>
      <c r="AH129" s="83">
        <v>207403</v>
      </c>
      <c r="AI129" s="84">
        <v>0.01</v>
      </c>
      <c r="AJ129" s="281"/>
      <c r="AK129" s="78">
        <v>289551</v>
      </c>
      <c r="AL129" s="79">
        <v>0</v>
      </c>
      <c r="AM129" s="78">
        <v>225171</v>
      </c>
      <c r="AN129" s="79">
        <v>0.01</v>
      </c>
      <c r="AO129" s="18"/>
      <c r="AP129" s="24">
        <f t="shared" si="17"/>
        <v>458570</v>
      </c>
      <c r="AQ129" s="110">
        <f t="shared" si="21"/>
        <v>5.0269385786200441E-3</v>
      </c>
      <c r="AR129" s="24">
        <f t="shared" si="18"/>
        <v>254916</v>
      </c>
      <c r="AS129" s="110">
        <f t="shared" si="22"/>
        <v>7.8908526767813066E-3</v>
      </c>
      <c r="AU129">
        <v>111854</v>
      </c>
      <c r="AV129">
        <v>62090</v>
      </c>
      <c r="AW129">
        <v>117627</v>
      </c>
      <c r="AX129">
        <v>65294</v>
      </c>
      <c r="AY129">
        <v>125987</v>
      </c>
      <c r="AZ129">
        <v>69956</v>
      </c>
      <c r="BA129">
        <v>103102</v>
      </c>
      <c r="BB129">
        <v>57576</v>
      </c>
      <c r="BD129" s="75">
        <v>201885</v>
      </c>
      <c r="BE129" s="75">
        <v>86724</v>
      </c>
    </row>
    <row r="130" spans="1:57" x14ac:dyDescent="0.6">
      <c r="A130" s="33" t="s">
        <v>137</v>
      </c>
      <c r="B130" s="22">
        <v>557749</v>
      </c>
      <c r="C130" s="23">
        <v>0.01</v>
      </c>
      <c r="D130" s="22">
        <v>691009</v>
      </c>
      <c r="E130" s="23">
        <v>0.03</v>
      </c>
      <c r="F130" s="14"/>
      <c r="G130" s="24">
        <v>799985</v>
      </c>
      <c r="H130" s="25">
        <v>0.01</v>
      </c>
      <c r="I130" s="24">
        <v>742011</v>
      </c>
      <c r="J130" s="25">
        <v>0.03</v>
      </c>
      <c r="K130" s="14"/>
      <c r="L130" s="24">
        <v>843531</v>
      </c>
      <c r="M130" s="25">
        <v>0.01</v>
      </c>
      <c r="N130" s="24">
        <v>678870</v>
      </c>
      <c r="O130" s="25">
        <v>0.03</v>
      </c>
      <c r="P130" s="14"/>
      <c r="Q130" s="24">
        <v>882077</v>
      </c>
      <c r="R130" s="25">
        <v>0.01</v>
      </c>
      <c r="S130" s="24">
        <v>708714</v>
      </c>
      <c r="T130" s="25">
        <v>0.03</v>
      </c>
      <c r="U130" s="14"/>
      <c r="V130" s="24">
        <v>904916</v>
      </c>
      <c r="W130" s="25">
        <v>0.01</v>
      </c>
      <c r="X130" s="24">
        <v>748701</v>
      </c>
      <c r="Y130" s="25">
        <v>0.03</v>
      </c>
      <c r="Z130" s="14"/>
      <c r="AA130" s="22">
        <v>853311</v>
      </c>
      <c r="AB130" s="23">
        <v>0.01</v>
      </c>
      <c r="AC130" s="22">
        <v>702638</v>
      </c>
      <c r="AD130" s="23">
        <v>0.03</v>
      </c>
      <c r="AF130" s="83">
        <v>846213</v>
      </c>
      <c r="AG130" s="84">
        <v>0.01</v>
      </c>
      <c r="AH130" s="83">
        <v>693671</v>
      </c>
      <c r="AI130" s="84">
        <v>0.02</v>
      </c>
      <c r="AJ130" s="281"/>
      <c r="AK130" s="78">
        <v>978624</v>
      </c>
      <c r="AL130" s="79">
        <v>0.01</v>
      </c>
      <c r="AM130" s="78">
        <v>710441</v>
      </c>
      <c r="AN130" s="79">
        <v>0.02</v>
      </c>
      <c r="AO130" s="18"/>
      <c r="AP130" s="24">
        <f t="shared" si="17"/>
        <v>1281440</v>
      </c>
      <c r="AQ130" s="110">
        <f t="shared" si="21"/>
        <v>1.4047408622864273E-2</v>
      </c>
      <c r="AR130" s="24">
        <f t="shared" si="18"/>
        <v>721619</v>
      </c>
      <c r="AS130" s="110">
        <f t="shared" si="22"/>
        <v>2.2337512034420158E-2</v>
      </c>
      <c r="AU130">
        <v>345836</v>
      </c>
      <c r="AV130">
        <v>193956</v>
      </c>
      <c r="AW130">
        <v>355560</v>
      </c>
      <c r="AX130">
        <v>199031</v>
      </c>
      <c r="AY130">
        <v>381532</v>
      </c>
      <c r="AZ130">
        <v>213856</v>
      </c>
      <c r="BA130">
        <v>198512</v>
      </c>
      <c r="BB130">
        <v>114776</v>
      </c>
      <c r="BD130" s="75">
        <v>639639</v>
      </c>
      <c r="BE130" s="75">
        <v>280945</v>
      </c>
    </row>
    <row r="131" spans="1:57" x14ac:dyDescent="0.6">
      <c r="A131" s="33" t="s">
        <v>138</v>
      </c>
      <c r="B131" s="22">
        <v>3457</v>
      </c>
      <c r="C131" s="23">
        <v>0</v>
      </c>
      <c r="D131" s="22">
        <v>69149</v>
      </c>
      <c r="E131" s="23">
        <v>0</v>
      </c>
      <c r="F131" s="14"/>
      <c r="G131" s="24">
        <v>52649</v>
      </c>
      <c r="H131" s="25">
        <v>0</v>
      </c>
      <c r="I131" s="24">
        <v>74296</v>
      </c>
      <c r="J131" s="25">
        <v>0</v>
      </c>
      <c r="K131" s="14"/>
      <c r="L131" s="24">
        <v>82885</v>
      </c>
      <c r="M131" s="25">
        <v>0</v>
      </c>
      <c r="N131" s="24">
        <v>78250</v>
      </c>
      <c r="O131" s="25">
        <v>0</v>
      </c>
      <c r="P131" s="14"/>
      <c r="Q131" s="24">
        <v>81928</v>
      </c>
      <c r="R131" s="25">
        <v>0</v>
      </c>
      <c r="S131" s="24">
        <v>75879</v>
      </c>
      <c r="T131" s="25">
        <v>0</v>
      </c>
      <c r="U131" s="14"/>
      <c r="V131" s="24">
        <v>86894</v>
      </c>
      <c r="W131" s="25">
        <v>0</v>
      </c>
      <c r="X131" s="24">
        <v>82065</v>
      </c>
      <c r="Y131" s="25">
        <v>0</v>
      </c>
      <c r="Z131" s="14"/>
      <c r="AA131" s="22">
        <v>89731</v>
      </c>
      <c r="AB131" s="23">
        <v>0</v>
      </c>
      <c r="AC131" s="22">
        <v>83365</v>
      </c>
      <c r="AD131" s="23">
        <v>0</v>
      </c>
      <c r="AF131" s="83">
        <v>90908</v>
      </c>
      <c r="AG131" s="84">
        <v>0</v>
      </c>
      <c r="AH131" s="83">
        <v>86399</v>
      </c>
      <c r="AI131" s="84">
        <v>0</v>
      </c>
      <c r="AJ131" s="281"/>
      <c r="AK131" s="78">
        <v>104748</v>
      </c>
      <c r="AL131" s="79">
        <v>0</v>
      </c>
      <c r="AM131" s="78">
        <v>83623</v>
      </c>
      <c r="AN131" s="79">
        <v>0</v>
      </c>
      <c r="AO131" s="18"/>
      <c r="AP131" s="24">
        <f t="shared" si="17"/>
        <v>173692</v>
      </c>
      <c r="AQ131" s="110">
        <f t="shared" si="21"/>
        <v>1.9040473986472572E-3</v>
      </c>
      <c r="AR131" s="24">
        <f t="shared" si="18"/>
        <v>96731</v>
      </c>
      <c r="AS131" s="110">
        <f t="shared" si="22"/>
        <v>2.9942807445500971E-3</v>
      </c>
      <c r="AU131">
        <v>41863</v>
      </c>
      <c r="AV131">
        <v>23200</v>
      </c>
      <c r="AW131">
        <v>40957</v>
      </c>
      <c r="AX131">
        <v>23109</v>
      </c>
      <c r="AY131">
        <v>48353</v>
      </c>
      <c r="AZ131">
        <v>26846</v>
      </c>
      <c r="BA131">
        <v>42519</v>
      </c>
      <c r="BB131">
        <v>23576</v>
      </c>
      <c r="BD131" s="75">
        <v>75925</v>
      </c>
      <c r="BE131" s="75">
        <v>34183</v>
      </c>
    </row>
    <row r="132" spans="1:57" x14ac:dyDescent="0.6">
      <c r="A132" s="33" t="s">
        <v>139</v>
      </c>
      <c r="B132" s="22">
        <v>170500</v>
      </c>
      <c r="C132" s="23">
        <v>0</v>
      </c>
      <c r="D132" s="22">
        <v>190802</v>
      </c>
      <c r="E132" s="23">
        <v>0.01</v>
      </c>
      <c r="F132" s="14"/>
      <c r="G132" s="24">
        <v>233425</v>
      </c>
      <c r="H132" s="25">
        <v>0</v>
      </c>
      <c r="I132" s="24">
        <v>178343</v>
      </c>
      <c r="J132" s="25">
        <v>0.01</v>
      </c>
      <c r="K132" s="14"/>
      <c r="L132" s="24">
        <v>240546</v>
      </c>
      <c r="M132" s="25">
        <v>0</v>
      </c>
      <c r="N132" s="24">
        <v>169108</v>
      </c>
      <c r="O132" s="25">
        <v>0.01</v>
      </c>
      <c r="P132" s="14"/>
      <c r="Q132" s="24">
        <v>239668</v>
      </c>
      <c r="R132" s="25">
        <v>0</v>
      </c>
      <c r="S132" s="24">
        <v>167894</v>
      </c>
      <c r="T132" s="25">
        <v>0.01</v>
      </c>
      <c r="U132" s="14"/>
      <c r="V132" s="24">
        <v>253948</v>
      </c>
      <c r="W132" s="25">
        <v>0</v>
      </c>
      <c r="X132" s="24">
        <v>191701</v>
      </c>
      <c r="Y132" s="25">
        <v>0.01</v>
      </c>
      <c r="Z132" s="14"/>
      <c r="AA132" s="22">
        <v>265287</v>
      </c>
      <c r="AB132" s="23">
        <v>0</v>
      </c>
      <c r="AC132" s="22">
        <v>192642</v>
      </c>
      <c r="AD132" s="23">
        <v>0.01</v>
      </c>
      <c r="AF132" s="83">
        <v>267417</v>
      </c>
      <c r="AG132" s="84">
        <v>0</v>
      </c>
      <c r="AH132" s="83">
        <v>194473</v>
      </c>
      <c r="AI132" s="84">
        <v>0.01</v>
      </c>
      <c r="AJ132" s="281"/>
      <c r="AK132" s="78">
        <v>291657</v>
      </c>
      <c r="AL132" s="79">
        <v>0</v>
      </c>
      <c r="AM132" s="78">
        <v>198669</v>
      </c>
      <c r="AN132" s="79">
        <v>0.01</v>
      </c>
      <c r="AO132" s="18"/>
      <c r="AP132" s="24">
        <f t="shared" si="17"/>
        <v>385446</v>
      </c>
      <c r="AQ132" s="110">
        <f t="shared" si="21"/>
        <v>4.2253382632417768E-3</v>
      </c>
      <c r="AR132" s="24">
        <f t="shared" si="18"/>
        <v>218469</v>
      </c>
      <c r="AS132" s="110">
        <f t="shared" si="22"/>
        <v>6.762646100847868E-3</v>
      </c>
      <c r="AU132">
        <v>99970</v>
      </c>
      <c r="AV132">
        <v>57109</v>
      </c>
      <c r="AW132">
        <v>90196</v>
      </c>
      <c r="AX132">
        <v>51273</v>
      </c>
      <c r="AY132">
        <v>105531</v>
      </c>
      <c r="AZ132">
        <v>59522</v>
      </c>
      <c r="BA132">
        <v>89749</v>
      </c>
      <c r="BB132">
        <v>50565</v>
      </c>
      <c r="BD132" s="75">
        <v>233724</v>
      </c>
      <c r="BE132" s="75">
        <v>101009</v>
      </c>
    </row>
    <row r="133" spans="1:57" x14ac:dyDescent="0.6">
      <c r="A133" s="33" t="s">
        <v>140</v>
      </c>
      <c r="B133" s="22">
        <v>15730</v>
      </c>
      <c r="C133" s="23">
        <v>0</v>
      </c>
      <c r="D133" s="22">
        <v>314605</v>
      </c>
      <c r="E133" s="23">
        <v>0.01</v>
      </c>
      <c r="F133" s="14"/>
      <c r="G133" s="24">
        <v>11303</v>
      </c>
      <c r="H133" s="25">
        <v>0</v>
      </c>
      <c r="I133" s="24">
        <v>225959</v>
      </c>
      <c r="J133" s="25">
        <v>0.01</v>
      </c>
      <c r="K133" s="14"/>
      <c r="L133" s="24">
        <v>11474</v>
      </c>
      <c r="M133" s="25">
        <v>0</v>
      </c>
      <c r="N133" s="24">
        <v>229481</v>
      </c>
      <c r="O133" s="25">
        <v>0.01</v>
      </c>
      <c r="P133" s="14"/>
      <c r="Q133" s="24">
        <v>10702</v>
      </c>
      <c r="R133" s="25">
        <v>0</v>
      </c>
      <c r="S133" s="24">
        <v>214044</v>
      </c>
      <c r="T133" s="25">
        <v>0.01</v>
      </c>
      <c r="U133" s="14"/>
      <c r="V133" s="24">
        <v>12619</v>
      </c>
      <c r="W133" s="25">
        <v>0</v>
      </c>
      <c r="X133" s="24">
        <v>252371</v>
      </c>
      <c r="Y133" s="25">
        <v>0.01</v>
      </c>
      <c r="Z133" s="14"/>
      <c r="AA133" s="22">
        <v>197463</v>
      </c>
      <c r="AB133" s="23">
        <v>0</v>
      </c>
      <c r="AC133" s="22">
        <v>258083</v>
      </c>
      <c r="AD133" s="23">
        <v>0.01</v>
      </c>
      <c r="AF133" s="83">
        <v>355468</v>
      </c>
      <c r="AG133" s="84">
        <v>0</v>
      </c>
      <c r="AH133" s="83">
        <v>255368</v>
      </c>
      <c r="AI133" s="84">
        <v>0.01</v>
      </c>
      <c r="AJ133" s="281"/>
      <c r="AK133" s="78">
        <v>414322</v>
      </c>
      <c r="AL133" s="79">
        <v>0.01</v>
      </c>
      <c r="AM133" s="78">
        <v>279729</v>
      </c>
      <c r="AN133" s="79">
        <v>0.01</v>
      </c>
      <c r="AO133" s="18"/>
      <c r="AP133" s="24">
        <f t="shared" si="17"/>
        <v>570123</v>
      </c>
      <c r="AQ133" s="110">
        <f t="shared" si="21"/>
        <v>6.2498054893660631E-3</v>
      </c>
      <c r="AR133" s="24">
        <f t="shared" si="18"/>
        <v>317169</v>
      </c>
      <c r="AS133" s="110">
        <f t="shared" si="22"/>
        <v>9.8178766834645537E-3</v>
      </c>
      <c r="AU133">
        <v>138738</v>
      </c>
      <c r="AV133">
        <v>76665</v>
      </c>
      <c r="AW133">
        <v>137396</v>
      </c>
      <c r="AX133">
        <v>75991</v>
      </c>
      <c r="AY133">
        <v>154845</v>
      </c>
      <c r="AZ133">
        <v>85635</v>
      </c>
      <c r="BA133">
        <v>139144</v>
      </c>
      <c r="BB133">
        <v>78878</v>
      </c>
      <c r="BD133" s="75">
        <v>275747</v>
      </c>
      <c r="BE133" s="75">
        <v>124217</v>
      </c>
    </row>
    <row r="134" spans="1:57" x14ac:dyDescent="0.6">
      <c r="A134" s="33" t="s">
        <v>141</v>
      </c>
      <c r="B134" s="22">
        <v>749744</v>
      </c>
      <c r="C134" s="23">
        <v>0.01</v>
      </c>
      <c r="D134" s="22">
        <v>799513</v>
      </c>
      <c r="E134" s="23">
        <v>0.03</v>
      </c>
      <c r="F134" s="14"/>
      <c r="G134" s="24">
        <v>1022389</v>
      </c>
      <c r="H134" s="25">
        <v>0.02</v>
      </c>
      <c r="I134" s="24">
        <v>784455</v>
      </c>
      <c r="J134" s="25">
        <v>0.03</v>
      </c>
      <c r="K134" s="14"/>
      <c r="L134" s="24">
        <v>1083215</v>
      </c>
      <c r="M134" s="25">
        <v>0.02</v>
      </c>
      <c r="N134" s="24">
        <v>757820</v>
      </c>
      <c r="O134" s="25">
        <v>0.03</v>
      </c>
      <c r="P134" s="14"/>
      <c r="Q134" s="24">
        <v>1046679</v>
      </c>
      <c r="R134" s="25">
        <v>0.02</v>
      </c>
      <c r="S134" s="24">
        <v>728539</v>
      </c>
      <c r="T134" s="25">
        <v>0.03</v>
      </c>
      <c r="U134" s="14"/>
      <c r="V134" s="24">
        <v>1113714</v>
      </c>
      <c r="W134" s="25">
        <v>0.02</v>
      </c>
      <c r="X134" s="24">
        <v>786371</v>
      </c>
      <c r="Y134" s="25">
        <v>0.03</v>
      </c>
      <c r="Z134" s="14"/>
      <c r="AA134" s="22">
        <v>1099229</v>
      </c>
      <c r="AB134" s="23">
        <v>0.02</v>
      </c>
      <c r="AC134" s="22">
        <v>787046</v>
      </c>
      <c r="AD134" s="23">
        <v>0.03</v>
      </c>
      <c r="AF134" s="83">
        <v>1088937</v>
      </c>
      <c r="AG134" s="84">
        <v>0.01</v>
      </c>
      <c r="AH134" s="83">
        <v>775787</v>
      </c>
      <c r="AI134" s="84">
        <v>0.03</v>
      </c>
      <c r="AJ134" s="281"/>
      <c r="AK134" s="78">
        <v>1221367</v>
      </c>
      <c r="AL134" s="79">
        <v>0.02</v>
      </c>
      <c r="AM134" s="78">
        <v>822509</v>
      </c>
      <c r="AN134" s="79">
        <v>0.03</v>
      </c>
      <c r="AO134" s="18"/>
      <c r="AP134" s="24">
        <f t="shared" si="17"/>
        <v>1636785</v>
      </c>
      <c r="AQ134" s="110">
        <f t="shared" si="21"/>
        <v>1.7942773538187431E-2</v>
      </c>
      <c r="AR134" s="24">
        <f t="shared" si="18"/>
        <v>941378</v>
      </c>
      <c r="AS134" s="110">
        <f t="shared" si="22"/>
        <v>2.9140089720390373E-2</v>
      </c>
      <c r="AU134">
        <v>406010</v>
      </c>
      <c r="AV134">
        <v>230290</v>
      </c>
      <c r="AW134">
        <v>400888</v>
      </c>
      <c r="AX134">
        <v>227534</v>
      </c>
      <c r="AY134">
        <v>441556</v>
      </c>
      <c r="AZ134">
        <v>247676</v>
      </c>
      <c r="BA134">
        <v>388331</v>
      </c>
      <c r="BB134">
        <v>235878</v>
      </c>
      <c r="BD134" s="75">
        <v>805323</v>
      </c>
      <c r="BE134" s="75">
        <v>354263</v>
      </c>
    </row>
    <row r="135" spans="1:57" x14ac:dyDescent="0.6">
      <c r="A135" s="32" t="s">
        <v>142</v>
      </c>
      <c r="B135" s="22"/>
      <c r="C135" s="23"/>
      <c r="D135" s="22"/>
      <c r="E135" s="23"/>
      <c r="F135" s="14"/>
      <c r="G135" s="24"/>
      <c r="H135" s="25"/>
      <c r="I135" s="24"/>
      <c r="J135" s="25"/>
      <c r="K135" s="14"/>
      <c r="L135" s="24"/>
      <c r="M135" s="25"/>
      <c r="N135" s="24"/>
      <c r="O135" s="25"/>
      <c r="P135" s="14"/>
      <c r="Q135" s="24"/>
      <c r="R135" s="25"/>
      <c r="S135" s="24"/>
      <c r="T135" s="25"/>
      <c r="U135" s="14"/>
      <c r="V135" s="24"/>
      <c r="W135" s="25"/>
      <c r="X135" s="24"/>
      <c r="Y135" s="25"/>
      <c r="Z135" s="14"/>
      <c r="AA135" s="22">
        <v>60588</v>
      </c>
      <c r="AB135" s="23">
        <v>0</v>
      </c>
      <c r="AC135" s="22">
        <v>46297</v>
      </c>
      <c r="AD135" s="23">
        <v>0</v>
      </c>
      <c r="AF135" s="83">
        <v>125790</v>
      </c>
      <c r="AG135" s="84">
        <v>0</v>
      </c>
      <c r="AH135" s="83">
        <v>96330</v>
      </c>
      <c r="AI135" s="84">
        <v>0</v>
      </c>
      <c r="AJ135" s="281"/>
      <c r="AK135" s="78">
        <v>143048</v>
      </c>
      <c r="AL135" s="79">
        <v>0</v>
      </c>
      <c r="AM135" s="78">
        <v>97578</v>
      </c>
      <c r="AN135" s="79">
        <v>0</v>
      </c>
      <c r="AO135" s="18"/>
      <c r="AP135" s="24">
        <f t="shared" si="17"/>
        <v>194379</v>
      </c>
      <c r="AQ135" s="110">
        <f t="shared" si="21"/>
        <v>2.1308225439378627E-3</v>
      </c>
      <c r="AR135" s="24">
        <f t="shared" si="18"/>
        <v>111354</v>
      </c>
      <c r="AS135" s="110">
        <f t="shared" si="22"/>
        <v>3.4469315734214625E-3</v>
      </c>
      <c r="AU135">
        <v>43402</v>
      </c>
      <c r="AV135">
        <v>24797</v>
      </c>
      <c r="AW135">
        <v>45970</v>
      </c>
      <c r="AX135">
        <v>26437</v>
      </c>
      <c r="AY135">
        <v>48305</v>
      </c>
      <c r="AZ135">
        <v>27616</v>
      </c>
      <c r="BA135">
        <v>56702</v>
      </c>
      <c r="BB135">
        <v>32504</v>
      </c>
      <c r="BD135" s="75">
        <v>74147</v>
      </c>
      <c r="BE135" s="75">
        <v>34823</v>
      </c>
    </row>
    <row r="136" spans="1:57" x14ac:dyDescent="0.6">
      <c r="A136" s="33" t="s">
        <v>143</v>
      </c>
      <c r="B136" s="22">
        <v>293208</v>
      </c>
      <c r="C136" s="23">
        <v>0.01</v>
      </c>
      <c r="D136" s="22">
        <v>331433</v>
      </c>
      <c r="E136" s="23">
        <v>0.01</v>
      </c>
      <c r="F136" s="14"/>
      <c r="G136" s="24">
        <v>417161</v>
      </c>
      <c r="H136" s="25">
        <v>0.01</v>
      </c>
      <c r="I136" s="24">
        <v>329496</v>
      </c>
      <c r="J136" s="25">
        <v>0.01</v>
      </c>
      <c r="K136" s="14"/>
      <c r="L136" s="24">
        <v>421849</v>
      </c>
      <c r="M136" s="25">
        <v>0.01</v>
      </c>
      <c r="N136" s="24">
        <v>290792</v>
      </c>
      <c r="O136" s="25">
        <v>0.01</v>
      </c>
      <c r="P136" s="14"/>
      <c r="Q136" s="24">
        <v>406404</v>
      </c>
      <c r="R136" s="25">
        <v>0.01</v>
      </c>
      <c r="S136" s="24">
        <v>282755</v>
      </c>
      <c r="T136" s="25">
        <v>0.01</v>
      </c>
      <c r="U136" s="14"/>
      <c r="V136" s="24">
        <v>426352</v>
      </c>
      <c r="W136" s="25">
        <v>0.01</v>
      </c>
      <c r="X136" s="24">
        <v>295777</v>
      </c>
      <c r="Y136" s="25">
        <v>0.01</v>
      </c>
      <c r="Z136" s="14"/>
      <c r="AA136" s="22">
        <v>395193</v>
      </c>
      <c r="AB136" s="23">
        <v>0.01</v>
      </c>
      <c r="AC136" s="22">
        <v>274035</v>
      </c>
      <c r="AD136" s="23">
        <v>0.01</v>
      </c>
      <c r="AF136" s="83">
        <v>369278</v>
      </c>
      <c r="AG136" s="84">
        <v>0</v>
      </c>
      <c r="AH136" s="83">
        <v>255599</v>
      </c>
      <c r="AI136" s="84">
        <v>0.01</v>
      </c>
      <c r="AJ136" s="281"/>
      <c r="AK136" s="78">
        <v>430751</v>
      </c>
      <c r="AL136" s="79">
        <v>0.01</v>
      </c>
      <c r="AM136" s="78">
        <v>290351</v>
      </c>
      <c r="AN136" s="79">
        <v>0.01</v>
      </c>
      <c r="AO136" s="18"/>
      <c r="AP136" s="24">
        <f t="shared" si="17"/>
        <v>578994</v>
      </c>
      <c r="AQ136" s="110">
        <f t="shared" si="21"/>
        <v>6.3470512144046358E-3</v>
      </c>
      <c r="AR136" s="24">
        <f t="shared" si="18"/>
        <v>334938</v>
      </c>
      <c r="AS136" s="110">
        <f t="shared" si="22"/>
        <v>1.0367911052487005E-2</v>
      </c>
      <c r="AU136">
        <v>144261</v>
      </c>
      <c r="AV136">
        <v>81502</v>
      </c>
      <c r="AW136">
        <v>133825</v>
      </c>
      <c r="AX136">
        <v>75276</v>
      </c>
      <c r="AY136">
        <v>166370</v>
      </c>
      <c r="AZ136">
        <v>93264</v>
      </c>
      <c r="BA136">
        <v>134538</v>
      </c>
      <c r="BB136">
        <v>84896</v>
      </c>
      <c r="BD136" s="75">
        <v>313234</v>
      </c>
      <c r="BE136" s="75">
        <v>139115</v>
      </c>
    </row>
    <row r="137" spans="1:57" x14ac:dyDescent="0.6">
      <c r="A137" s="32" t="s">
        <v>144</v>
      </c>
      <c r="B137" s="22"/>
      <c r="C137" s="23"/>
      <c r="D137" s="22"/>
      <c r="E137" s="23"/>
      <c r="F137" s="14"/>
      <c r="G137" s="24"/>
      <c r="H137" s="25"/>
      <c r="I137" s="24"/>
      <c r="J137" s="25"/>
      <c r="K137" s="14"/>
      <c r="L137" s="24"/>
      <c r="M137" s="25"/>
      <c r="N137" s="24"/>
      <c r="O137" s="25"/>
      <c r="P137" s="14"/>
      <c r="Q137" s="24"/>
      <c r="R137" s="25"/>
      <c r="S137" s="24"/>
      <c r="T137" s="25"/>
      <c r="U137" s="14"/>
      <c r="V137" s="24"/>
      <c r="W137" s="25"/>
      <c r="X137" s="24"/>
      <c r="Y137" s="25"/>
      <c r="Z137" s="14"/>
      <c r="AA137" s="22">
        <v>27707</v>
      </c>
      <c r="AB137" s="23">
        <v>0</v>
      </c>
      <c r="AC137" s="22">
        <v>22938</v>
      </c>
      <c r="AD137" s="23">
        <v>0</v>
      </c>
      <c r="AF137" s="83">
        <v>95046</v>
      </c>
      <c r="AG137" s="84">
        <v>0</v>
      </c>
      <c r="AH137" s="83">
        <v>82553</v>
      </c>
      <c r="AI137" s="84">
        <v>0</v>
      </c>
      <c r="AJ137" s="281"/>
      <c r="AK137" s="78">
        <v>116904</v>
      </c>
      <c r="AL137" s="79">
        <v>0</v>
      </c>
      <c r="AM137" s="78">
        <v>88572</v>
      </c>
      <c r="AN137" s="79">
        <v>0</v>
      </c>
      <c r="AO137" s="18"/>
      <c r="AP137" s="24">
        <f t="shared" si="17"/>
        <v>185269</v>
      </c>
      <c r="AQ137" s="110">
        <f t="shared" si="21"/>
        <v>2.0309568517834944E-3</v>
      </c>
      <c r="AR137" s="24">
        <f t="shared" si="18"/>
        <v>104006</v>
      </c>
      <c r="AS137" s="110">
        <f t="shared" si="22"/>
        <v>3.2194763118098377E-3</v>
      </c>
      <c r="AU137">
        <v>48986</v>
      </c>
      <c r="AV137">
        <v>27456</v>
      </c>
      <c r="AW137">
        <v>41186</v>
      </c>
      <c r="AX137">
        <v>23159</v>
      </c>
      <c r="AY137">
        <v>49683</v>
      </c>
      <c r="AZ137">
        <v>27726</v>
      </c>
      <c r="BA137">
        <v>45414</v>
      </c>
      <c r="BB137">
        <v>25665</v>
      </c>
      <c r="BD137" s="75">
        <v>90066</v>
      </c>
      <c r="BE137" s="75">
        <v>40424</v>
      </c>
    </row>
    <row r="138" spans="1:57" x14ac:dyDescent="0.6">
      <c r="A138" s="3"/>
      <c r="B138" s="14"/>
      <c r="C138" s="14"/>
      <c r="D138" s="14"/>
      <c r="E138" s="14"/>
      <c r="F138" s="14"/>
      <c r="G138" s="14"/>
      <c r="H138" s="15"/>
      <c r="I138" s="14"/>
      <c r="J138" s="15"/>
      <c r="K138" s="14"/>
      <c r="L138" s="14"/>
      <c r="M138" s="15"/>
      <c r="N138" s="14"/>
      <c r="O138" s="15"/>
      <c r="P138" s="14"/>
      <c r="Q138" s="14"/>
      <c r="R138" s="15"/>
      <c r="S138" s="14"/>
      <c r="T138" s="15"/>
      <c r="U138" s="14"/>
      <c r="V138" s="14"/>
      <c r="W138" s="15"/>
      <c r="X138" s="14"/>
      <c r="Y138" s="15"/>
      <c r="Z138" s="14"/>
      <c r="AA138" s="18"/>
      <c r="AB138" s="18"/>
      <c r="AC138" s="18"/>
      <c r="AD138" s="18"/>
      <c r="AE138" s="277"/>
      <c r="AF138" s="18"/>
      <c r="AG138" s="18"/>
      <c r="AH138" s="18"/>
      <c r="AI138" s="18"/>
      <c r="AJ138" s="281"/>
      <c r="AK138" s="14"/>
      <c r="AL138" s="14"/>
      <c r="AM138" s="14"/>
      <c r="AN138" s="14"/>
      <c r="AO138" s="18"/>
      <c r="AP138" s="49"/>
      <c r="AQ138" s="118"/>
      <c r="AR138" s="49"/>
      <c r="AS138" s="118"/>
    </row>
    <row r="139" spans="1:57" x14ac:dyDescent="0.6">
      <c r="A139" s="199" t="s">
        <v>145</v>
      </c>
      <c r="B139" s="155">
        <v>2842005</v>
      </c>
      <c r="C139" s="143">
        <v>0.05</v>
      </c>
      <c r="D139" s="148">
        <v>1305462</v>
      </c>
      <c r="E139" s="143">
        <v>0.05</v>
      </c>
      <c r="F139" s="14"/>
      <c r="G139" s="119">
        <v>3099123</v>
      </c>
      <c r="H139" s="120">
        <v>0.05</v>
      </c>
      <c r="I139" s="119">
        <v>1252812</v>
      </c>
      <c r="J139" s="120">
        <v>0.05</v>
      </c>
      <c r="K139" s="14"/>
      <c r="L139" s="119">
        <v>3306273</v>
      </c>
      <c r="M139" s="120">
        <v>0.05</v>
      </c>
      <c r="N139" s="119">
        <v>1293408</v>
      </c>
      <c r="O139" s="120">
        <v>0.05</v>
      </c>
      <c r="P139" s="14"/>
      <c r="Q139" s="119">
        <v>3432361</v>
      </c>
      <c r="R139" s="120">
        <v>0.05</v>
      </c>
      <c r="S139" s="119">
        <v>1353268</v>
      </c>
      <c r="T139" s="120">
        <v>0.05</v>
      </c>
      <c r="U139" s="14"/>
      <c r="V139" s="119">
        <v>3417287</v>
      </c>
      <c r="W139" s="120">
        <v>0.05</v>
      </c>
      <c r="X139" s="119">
        <v>1356170</v>
      </c>
      <c r="Y139" s="120">
        <v>0.05</v>
      </c>
      <c r="Z139" s="14"/>
      <c r="AA139" s="119">
        <v>3377121</v>
      </c>
      <c r="AB139" s="120">
        <v>0.05</v>
      </c>
      <c r="AC139" s="119">
        <v>1278157</v>
      </c>
      <c r="AD139" s="120">
        <v>0.05</v>
      </c>
      <c r="AE139" s="277"/>
      <c r="AF139" s="158">
        <v>3901437</v>
      </c>
      <c r="AG139" s="185">
        <v>0.05</v>
      </c>
      <c r="AH139" s="158">
        <v>1447181</v>
      </c>
      <c r="AI139" s="185">
        <v>0.05</v>
      </c>
      <c r="AJ139" s="281"/>
      <c r="AK139" s="147">
        <v>3851345</v>
      </c>
      <c r="AL139" s="145">
        <v>0.05</v>
      </c>
      <c r="AM139" s="151">
        <v>1364290</v>
      </c>
      <c r="AN139" s="145">
        <v>0.04</v>
      </c>
      <c r="AO139" s="18"/>
      <c r="AP139" s="119">
        <f t="shared" si="17"/>
        <v>4192863</v>
      </c>
      <c r="AQ139" s="154">
        <f t="shared" si="21"/>
        <v>4.5963025862068116E-2</v>
      </c>
      <c r="AR139" s="119">
        <f t="shared" si="18"/>
        <v>1392788</v>
      </c>
      <c r="AS139" s="154">
        <f t="shared" si="22"/>
        <v>4.3113358588667959E-2</v>
      </c>
      <c r="AU139">
        <v>1007580</v>
      </c>
      <c r="AV139">
        <v>331298</v>
      </c>
      <c r="AW139">
        <v>1067075</v>
      </c>
      <c r="AX139">
        <v>358242</v>
      </c>
      <c r="AY139">
        <v>1156729</v>
      </c>
      <c r="AZ139">
        <v>389301</v>
      </c>
      <c r="BA139">
        <v>961479</v>
      </c>
      <c r="BB139">
        <v>313947</v>
      </c>
      <c r="BD139" s="75">
        <v>1351292</v>
      </c>
      <c r="BE139" s="75">
        <v>400588</v>
      </c>
    </row>
    <row r="140" spans="1:57" x14ac:dyDescent="0.6">
      <c r="A140" s="166" t="s">
        <v>39</v>
      </c>
      <c r="B140" s="169">
        <f>SUM(B141:B155)</f>
        <v>2842005</v>
      </c>
      <c r="C140" s="170">
        <f>SUM(C141:C155)</f>
        <v>6.0000000000000005E-2</v>
      </c>
      <c r="D140" s="169">
        <f>SUM(D141:D155)</f>
        <v>1305462</v>
      </c>
      <c r="E140" s="170">
        <f>SUM(E141:E155)</f>
        <v>6.0000000000000005E-2</v>
      </c>
      <c r="F140" s="14"/>
      <c r="G140" s="167">
        <f>SUM(G141:G155)</f>
        <v>3099123</v>
      </c>
      <c r="H140" s="168">
        <f>SUM(H141:H155)</f>
        <v>6.0000000000000005E-2</v>
      </c>
      <c r="I140" s="167">
        <f>SUM(I141:I155)</f>
        <v>1252814</v>
      </c>
      <c r="J140" s="168">
        <f>SUM(J141:J155)</f>
        <v>6.0000000000000005E-2</v>
      </c>
      <c r="K140" s="14"/>
      <c r="L140" s="167">
        <f>SUM(L141:L155)</f>
        <v>3306274</v>
      </c>
      <c r="M140" s="168">
        <f>SUM(M141:M155)</f>
        <v>0.05</v>
      </c>
      <c r="N140" s="167">
        <f>SUM(N141:N155)</f>
        <v>1293409</v>
      </c>
      <c r="O140" s="168">
        <f>SUM(O141:O155)</f>
        <v>6.0000000000000005E-2</v>
      </c>
      <c r="P140" s="14"/>
      <c r="Q140" s="167">
        <f>SUM(Q141:Q155)</f>
        <v>3432362</v>
      </c>
      <c r="R140" s="168">
        <f>SUM(R141:R155)</f>
        <v>6.0000000000000005E-2</v>
      </c>
      <c r="S140" s="167">
        <f>SUM(S141:S155)</f>
        <v>1353268</v>
      </c>
      <c r="T140" s="168">
        <f>SUM(T141:T155)</f>
        <v>6.0000000000000005E-2</v>
      </c>
      <c r="U140" s="14"/>
      <c r="V140" s="167">
        <f>SUM(V141:V155)</f>
        <v>3417288</v>
      </c>
      <c r="W140" s="168">
        <f>SUM(W141:W155)</f>
        <v>0.05</v>
      </c>
      <c r="X140" s="167">
        <f>SUM(X141:X155)</f>
        <v>1356170</v>
      </c>
      <c r="Y140" s="168">
        <f>SUM(Y141:Y155)</f>
        <v>6.0000000000000005E-2</v>
      </c>
      <c r="Z140" s="14"/>
      <c r="AA140" s="167">
        <f>SUM(AA141:AA155)</f>
        <v>3377121</v>
      </c>
      <c r="AB140" s="168">
        <f>SUM(AB141:AB155)</f>
        <v>6.0000000000000005E-2</v>
      </c>
      <c r="AC140" s="167">
        <f>SUM(AC141:AC155)</f>
        <v>1278150</v>
      </c>
      <c r="AD140" s="168">
        <f>SUM(AD141:AD155)</f>
        <v>0.04</v>
      </c>
      <c r="AE140" s="277"/>
      <c r="AF140" s="172">
        <f>SUM(AF141:AF155)</f>
        <v>3685530</v>
      </c>
      <c r="AG140" s="171">
        <f>SUM(AG141:AG155)</f>
        <v>0.04</v>
      </c>
      <c r="AH140" s="172">
        <f>SUM(AH141:AH155)</f>
        <v>1366314</v>
      </c>
      <c r="AI140" s="171">
        <f>SUM(AI141:AI155)</f>
        <v>0.03</v>
      </c>
      <c r="AJ140" s="281"/>
      <c r="AK140" s="172">
        <f>SUM(AK141:AK155)</f>
        <v>3851344</v>
      </c>
      <c r="AL140" s="171">
        <f>SUM(AL141:AL155)</f>
        <v>0.04</v>
      </c>
      <c r="AM140" s="173">
        <f>SUM(AM141:AM155)</f>
        <v>1364290</v>
      </c>
      <c r="AN140" s="171">
        <f>SUM(AN141:AN155)</f>
        <v>0.02</v>
      </c>
      <c r="AO140" s="18"/>
      <c r="AP140" s="175">
        <f t="shared" si="17"/>
        <v>4192861</v>
      </c>
      <c r="AQ140" s="176">
        <f t="shared" si="21"/>
        <v>4.5963003937657107E-2</v>
      </c>
      <c r="AR140" s="175">
        <f t="shared" si="18"/>
        <v>1392790</v>
      </c>
      <c r="AS140" s="176">
        <f t="shared" si="22"/>
        <v>4.311342049810226E-2</v>
      </c>
      <c r="AU140" s="179">
        <f t="shared" ref="AU140:BE140" si="23">SUM(AU141:AU155)</f>
        <v>1007580</v>
      </c>
      <c r="AV140" s="177">
        <f t="shared" si="23"/>
        <v>331299</v>
      </c>
      <c r="AW140" s="177">
        <f t="shared" si="23"/>
        <v>1067074</v>
      </c>
      <c r="AX140" s="179">
        <f t="shared" si="23"/>
        <v>358242</v>
      </c>
      <c r="AY140" s="179">
        <f t="shared" si="23"/>
        <v>1156728</v>
      </c>
      <c r="AZ140" s="179">
        <f t="shared" si="23"/>
        <v>389301</v>
      </c>
      <c r="BA140" s="193">
        <f t="shared" si="23"/>
        <v>961479</v>
      </c>
      <c r="BB140" s="193">
        <f t="shared" si="23"/>
        <v>313948</v>
      </c>
      <c r="BC140" s="125"/>
      <c r="BD140" s="193">
        <f t="shared" si="23"/>
        <v>1351291</v>
      </c>
      <c r="BE140" s="193">
        <f t="shared" si="23"/>
        <v>400589</v>
      </c>
    </row>
    <row r="141" spans="1:57" x14ac:dyDescent="0.6">
      <c r="A141" s="33" t="s">
        <v>146</v>
      </c>
      <c r="B141" s="22">
        <v>106958</v>
      </c>
      <c r="C141" s="23">
        <v>0</v>
      </c>
      <c r="D141" s="22">
        <v>91642</v>
      </c>
      <c r="E141" s="23">
        <v>0</v>
      </c>
      <c r="F141" s="14"/>
      <c r="G141" s="24">
        <v>138868</v>
      </c>
      <c r="H141" s="25">
        <v>0</v>
      </c>
      <c r="I141" s="24">
        <v>101987</v>
      </c>
      <c r="J141" s="25">
        <v>0</v>
      </c>
      <c r="K141" s="14"/>
      <c r="L141" s="24">
        <v>133824</v>
      </c>
      <c r="M141" s="25">
        <v>0</v>
      </c>
      <c r="N141" s="24">
        <v>90693</v>
      </c>
      <c r="O141" s="25">
        <v>0</v>
      </c>
      <c r="P141" s="14"/>
      <c r="Q141" s="24">
        <v>151982</v>
      </c>
      <c r="R141" s="25">
        <v>0</v>
      </c>
      <c r="S141" s="24">
        <v>103748</v>
      </c>
      <c r="T141" s="25">
        <v>0</v>
      </c>
      <c r="U141" s="14"/>
      <c r="V141" s="24">
        <v>169763</v>
      </c>
      <c r="W141" s="25">
        <v>0</v>
      </c>
      <c r="X141" s="24">
        <v>117666</v>
      </c>
      <c r="Y141" s="25">
        <v>0</v>
      </c>
      <c r="Z141" s="14"/>
      <c r="AA141" s="22">
        <v>134575</v>
      </c>
      <c r="AB141" s="23">
        <v>0</v>
      </c>
      <c r="AC141" s="22">
        <v>91778</v>
      </c>
      <c r="AD141" s="23">
        <v>0</v>
      </c>
      <c r="AF141" s="83">
        <v>142064</v>
      </c>
      <c r="AG141" s="84">
        <v>0</v>
      </c>
      <c r="AH141" s="83">
        <v>98873</v>
      </c>
      <c r="AI141" s="84">
        <v>0</v>
      </c>
      <c r="AJ141" s="281"/>
      <c r="AK141" s="78">
        <v>133838</v>
      </c>
      <c r="AL141" s="79">
        <v>0</v>
      </c>
      <c r="AM141" s="78">
        <v>93479</v>
      </c>
      <c r="AN141" s="79">
        <v>0</v>
      </c>
      <c r="AO141" s="18"/>
      <c r="AP141" s="24">
        <f t="shared" si="17"/>
        <v>177971</v>
      </c>
      <c r="AQ141" s="110">
        <f t="shared" si="21"/>
        <v>1.9509546760049456E-3</v>
      </c>
      <c r="AR141" s="24">
        <f t="shared" si="18"/>
        <v>103733</v>
      </c>
      <c r="AS141" s="110">
        <f t="shared" si="22"/>
        <v>3.2110256740281316E-3</v>
      </c>
      <c r="AU141">
        <v>33389</v>
      </c>
      <c r="AV141">
        <v>19517</v>
      </c>
      <c r="AW141">
        <v>52148</v>
      </c>
      <c r="AX141">
        <v>30962</v>
      </c>
      <c r="AY141">
        <v>85873</v>
      </c>
      <c r="AZ141">
        <v>49085</v>
      </c>
      <c r="BA141">
        <v>6561</v>
      </c>
      <c r="BB141">
        <v>4169</v>
      </c>
      <c r="BD141" s="75">
        <v>76781</v>
      </c>
      <c r="BE141" s="75">
        <v>32688</v>
      </c>
    </row>
    <row r="142" spans="1:57" x14ac:dyDescent="0.6">
      <c r="A142" s="33" t="s">
        <v>147</v>
      </c>
      <c r="B142" s="22">
        <v>133431</v>
      </c>
      <c r="C142" s="23">
        <v>0</v>
      </c>
      <c r="D142" s="22">
        <v>29842</v>
      </c>
      <c r="E142" s="23">
        <v>0</v>
      </c>
      <c r="F142" s="14"/>
      <c r="G142" s="24">
        <v>123722</v>
      </c>
      <c r="H142" s="25">
        <v>0</v>
      </c>
      <c r="I142" s="24">
        <v>25413</v>
      </c>
      <c r="J142" s="25">
        <v>0</v>
      </c>
      <c r="K142" s="14"/>
      <c r="L142" s="24">
        <v>130105</v>
      </c>
      <c r="M142" s="25">
        <v>0</v>
      </c>
      <c r="N142" s="24">
        <v>26227</v>
      </c>
      <c r="O142" s="25">
        <v>0</v>
      </c>
      <c r="P142" s="14"/>
      <c r="Q142" s="24">
        <v>138421</v>
      </c>
      <c r="R142" s="25">
        <v>0</v>
      </c>
      <c r="S142" s="24">
        <v>28034</v>
      </c>
      <c r="T142" s="25">
        <v>0</v>
      </c>
      <c r="U142" s="14"/>
      <c r="V142" s="24">
        <v>167676</v>
      </c>
      <c r="W142" s="25">
        <v>0</v>
      </c>
      <c r="X142" s="24">
        <v>34243</v>
      </c>
      <c r="Y142" s="25">
        <v>0</v>
      </c>
      <c r="Z142" s="14"/>
      <c r="AA142" s="22">
        <v>163025</v>
      </c>
      <c r="AB142" s="23">
        <v>0</v>
      </c>
      <c r="AC142" s="22">
        <v>32700</v>
      </c>
      <c r="AD142" s="23">
        <v>0</v>
      </c>
      <c r="AF142" s="83">
        <v>184169</v>
      </c>
      <c r="AG142" s="84">
        <v>0</v>
      </c>
      <c r="AH142" s="83">
        <v>37908</v>
      </c>
      <c r="AI142" s="84">
        <v>0</v>
      </c>
      <c r="AJ142" s="281"/>
      <c r="AK142" s="78">
        <v>199254</v>
      </c>
      <c r="AL142" s="79">
        <v>0</v>
      </c>
      <c r="AM142" s="78">
        <v>40271</v>
      </c>
      <c r="AN142" s="79">
        <v>0</v>
      </c>
      <c r="AO142" s="18"/>
      <c r="AP142" s="24">
        <f t="shared" si="17"/>
        <v>226077</v>
      </c>
      <c r="AQ142" s="110">
        <f t="shared" si="21"/>
        <v>2.4783025340486377E-3</v>
      </c>
      <c r="AR142" s="24">
        <f t="shared" si="18"/>
        <v>43263</v>
      </c>
      <c r="AS142" s="110">
        <f t="shared" si="22"/>
        <v>1.3391939280217391E-3</v>
      </c>
      <c r="AU142">
        <v>57357</v>
      </c>
      <c r="AV142">
        <v>10909</v>
      </c>
      <c r="AW142">
        <v>62100</v>
      </c>
      <c r="AX142">
        <v>11941</v>
      </c>
      <c r="AY142">
        <v>54365</v>
      </c>
      <c r="AZ142">
        <v>10413</v>
      </c>
      <c r="BA142">
        <v>52255</v>
      </c>
      <c r="BB142">
        <v>10000</v>
      </c>
      <c r="BD142" s="75">
        <v>51886</v>
      </c>
      <c r="BE142" s="75">
        <v>9407</v>
      </c>
    </row>
    <row r="143" spans="1:57" x14ac:dyDescent="0.6">
      <c r="A143" s="33" t="s">
        <v>148</v>
      </c>
      <c r="B143" s="22">
        <v>290098</v>
      </c>
      <c r="C143" s="23">
        <v>0.01</v>
      </c>
      <c r="D143" s="22">
        <v>151122</v>
      </c>
      <c r="E143" s="23">
        <v>0.01</v>
      </c>
      <c r="F143" s="14"/>
      <c r="G143" s="24">
        <v>357905</v>
      </c>
      <c r="H143" s="25">
        <v>0.01</v>
      </c>
      <c r="I143" s="24">
        <v>150095</v>
      </c>
      <c r="J143" s="25">
        <v>0.01</v>
      </c>
      <c r="K143" s="14"/>
      <c r="L143" s="24">
        <v>385418</v>
      </c>
      <c r="M143" s="25">
        <v>0.01</v>
      </c>
      <c r="N143" s="24">
        <v>157696</v>
      </c>
      <c r="O143" s="25">
        <v>0.01</v>
      </c>
      <c r="P143" s="14"/>
      <c r="Q143" s="24">
        <v>398155</v>
      </c>
      <c r="R143" s="25">
        <v>0.01</v>
      </c>
      <c r="S143" s="24">
        <v>163430</v>
      </c>
      <c r="T143" s="25">
        <v>0.01</v>
      </c>
      <c r="U143" s="14"/>
      <c r="V143" s="24">
        <v>402556</v>
      </c>
      <c r="W143" s="25">
        <v>0.01</v>
      </c>
      <c r="X143" s="24">
        <v>164070</v>
      </c>
      <c r="Y143" s="25">
        <v>0.01</v>
      </c>
      <c r="Z143" s="14"/>
      <c r="AA143" s="22">
        <v>372322</v>
      </c>
      <c r="AB143" s="23">
        <v>0.01</v>
      </c>
      <c r="AC143" s="22">
        <v>152289</v>
      </c>
      <c r="AD143" s="23">
        <v>0.01</v>
      </c>
      <c r="AF143" s="83">
        <v>386136</v>
      </c>
      <c r="AG143" s="84">
        <v>0.01</v>
      </c>
      <c r="AH143" s="83">
        <v>159658</v>
      </c>
      <c r="AI143" s="84">
        <v>0.01</v>
      </c>
      <c r="AJ143" s="281"/>
      <c r="AK143" s="78">
        <v>399902</v>
      </c>
      <c r="AL143" s="79">
        <v>0.01</v>
      </c>
      <c r="AM143" s="78">
        <v>159822</v>
      </c>
      <c r="AN143" s="79">
        <v>0.01</v>
      </c>
      <c r="AO143" s="18"/>
      <c r="AP143" s="24">
        <f t="shared" si="17"/>
        <v>459532</v>
      </c>
      <c r="AQ143" s="110">
        <f t="shared" si="21"/>
        <v>5.0374842203162575E-3</v>
      </c>
      <c r="AR143" s="24">
        <f t="shared" si="18"/>
        <v>171021</v>
      </c>
      <c r="AS143" s="110">
        <f t="shared" si="22"/>
        <v>5.2939066815571234E-3</v>
      </c>
      <c r="AU143">
        <v>107628</v>
      </c>
      <c r="AV143">
        <v>39482</v>
      </c>
      <c r="AW143">
        <v>119304</v>
      </c>
      <c r="AX143">
        <v>44012</v>
      </c>
      <c r="AY143">
        <v>105454</v>
      </c>
      <c r="AZ143">
        <v>38524</v>
      </c>
      <c r="BA143">
        <v>127146</v>
      </c>
      <c r="BB143">
        <v>49003</v>
      </c>
      <c r="BD143" s="75">
        <v>142411</v>
      </c>
      <c r="BE143" s="75">
        <v>45274</v>
      </c>
    </row>
    <row r="144" spans="1:57" x14ac:dyDescent="0.6">
      <c r="A144" s="33" t="s">
        <v>149</v>
      </c>
      <c r="B144" s="22">
        <v>313059</v>
      </c>
      <c r="C144" s="23">
        <v>0.01</v>
      </c>
      <c r="D144" s="22">
        <v>154880</v>
      </c>
      <c r="E144" s="23">
        <v>0.01</v>
      </c>
      <c r="F144" s="14"/>
      <c r="G144" s="24">
        <v>350171</v>
      </c>
      <c r="H144" s="25">
        <v>0.01</v>
      </c>
      <c r="I144" s="24">
        <v>139332</v>
      </c>
      <c r="J144" s="25">
        <v>0.01</v>
      </c>
      <c r="K144" s="14"/>
      <c r="L144" s="24">
        <v>394087</v>
      </c>
      <c r="M144" s="25">
        <v>0.01</v>
      </c>
      <c r="N144" s="24">
        <v>149553</v>
      </c>
      <c r="O144" s="25">
        <v>0.01</v>
      </c>
      <c r="P144" s="14"/>
      <c r="Q144" s="24">
        <v>417275</v>
      </c>
      <c r="R144" s="25">
        <v>0.01</v>
      </c>
      <c r="S144" s="24">
        <v>159139</v>
      </c>
      <c r="T144" s="25">
        <v>0.01</v>
      </c>
      <c r="U144" s="14"/>
      <c r="V144" s="24">
        <v>461915</v>
      </c>
      <c r="W144" s="25">
        <v>0.01</v>
      </c>
      <c r="X144" s="24">
        <v>176516</v>
      </c>
      <c r="Y144" s="25">
        <v>0.01</v>
      </c>
      <c r="Z144" s="14"/>
      <c r="AA144" s="22">
        <v>438612</v>
      </c>
      <c r="AB144" s="23">
        <v>0.01</v>
      </c>
      <c r="AC144" s="22">
        <v>167092</v>
      </c>
      <c r="AD144" s="23">
        <v>0.01</v>
      </c>
      <c r="AF144" s="83">
        <v>427101</v>
      </c>
      <c r="AG144" s="84">
        <v>0.01</v>
      </c>
      <c r="AH144" s="83">
        <v>161387</v>
      </c>
      <c r="AI144" s="84">
        <v>0.01</v>
      </c>
      <c r="AJ144" s="281"/>
      <c r="AK144" s="78">
        <v>410580</v>
      </c>
      <c r="AL144" s="79">
        <v>0.01</v>
      </c>
      <c r="AM144" s="78">
        <v>151078</v>
      </c>
      <c r="AN144" s="79">
        <v>0</v>
      </c>
      <c r="AO144" s="18"/>
      <c r="AP144" s="24">
        <f t="shared" si="17"/>
        <v>459156</v>
      </c>
      <c r="AQ144" s="110">
        <f t="shared" si="21"/>
        <v>5.03336243104622E-3</v>
      </c>
      <c r="AR144" s="24">
        <f t="shared" si="18"/>
        <v>160169</v>
      </c>
      <c r="AS144" s="110">
        <f t="shared" si="22"/>
        <v>4.9579860910550343E-3</v>
      </c>
      <c r="AU144">
        <v>117051</v>
      </c>
      <c r="AV144">
        <v>40471</v>
      </c>
      <c r="AW144">
        <v>109105</v>
      </c>
      <c r="AX144">
        <v>37691</v>
      </c>
      <c r="AY144">
        <v>133906</v>
      </c>
      <c r="AZ144">
        <v>46270</v>
      </c>
      <c r="BA144">
        <v>99094</v>
      </c>
      <c r="BB144">
        <v>35737</v>
      </c>
      <c r="BD144" s="75">
        <v>132173</v>
      </c>
      <c r="BE144" s="75">
        <v>40937</v>
      </c>
    </row>
    <row r="145" spans="1:57" x14ac:dyDescent="0.6">
      <c r="A145" s="33" t="s">
        <v>150</v>
      </c>
      <c r="B145" s="26">
        <v>0</v>
      </c>
      <c r="C145" s="61">
        <v>0</v>
      </c>
      <c r="D145" s="26">
        <v>0</v>
      </c>
      <c r="E145" s="61">
        <v>0</v>
      </c>
      <c r="F145" s="14"/>
      <c r="G145" s="27">
        <v>0</v>
      </c>
      <c r="H145" s="25">
        <v>0</v>
      </c>
      <c r="I145" s="27">
        <v>0</v>
      </c>
      <c r="J145" s="25">
        <v>0</v>
      </c>
      <c r="K145" s="14"/>
      <c r="L145" s="27">
        <v>0</v>
      </c>
      <c r="M145" s="25">
        <v>0</v>
      </c>
      <c r="N145" s="27">
        <v>0</v>
      </c>
      <c r="O145" s="25">
        <v>0</v>
      </c>
      <c r="P145" s="14"/>
      <c r="Q145" s="27">
        <v>0</v>
      </c>
      <c r="R145" s="25">
        <v>0</v>
      </c>
      <c r="S145" s="27">
        <v>0</v>
      </c>
      <c r="T145" s="25">
        <v>0</v>
      </c>
      <c r="U145" s="14"/>
      <c r="V145" s="27">
        <v>0</v>
      </c>
      <c r="W145" s="25">
        <v>0</v>
      </c>
      <c r="X145" s="27">
        <v>0</v>
      </c>
      <c r="Y145" s="25">
        <v>0</v>
      </c>
      <c r="Z145" s="14"/>
      <c r="AA145" s="42">
        <v>0</v>
      </c>
      <c r="AB145" s="23">
        <v>0</v>
      </c>
      <c r="AC145" s="42">
        <v>0</v>
      </c>
      <c r="AD145" s="23">
        <v>0</v>
      </c>
      <c r="AF145" s="83">
        <v>107686</v>
      </c>
      <c r="AG145" s="84">
        <v>0</v>
      </c>
      <c r="AH145" s="83">
        <v>41561</v>
      </c>
      <c r="AI145" s="84">
        <v>0</v>
      </c>
      <c r="AJ145" s="281"/>
      <c r="AK145" s="62">
        <v>146172</v>
      </c>
      <c r="AL145" s="79">
        <v>0</v>
      </c>
      <c r="AM145" s="62">
        <v>54004</v>
      </c>
      <c r="AN145" s="79">
        <v>0</v>
      </c>
      <c r="AO145" s="18"/>
      <c r="AP145" s="24">
        <f t="shared" si="17"/>
        <v>157581</v>
      </c>
      <c r="AQ145" s="110">
        <f t="shared" si="21"/>
        <v>1.7274353057494499E-3</v>
      </c>
      <c r="AR145" s="24">
        <f t="shared" si="18"/>
        <v>55110</v>
      </c>
      <c r="AS145" s="110">
        <f t="shared" si="22"/>
        <v>1.7059144620871886E-3</v>
      </c>
      <c r="AU145">
        <v>40319</v>
      </c>
      <c r="AV145">
        <v>14242</v>
      </c>
      <c r="AW145">
        <v>43255</v>
      </c>
      <c r="AX145">
        <v>15235</v>
      </c>
      <c r="AY145">
        <v>39765</v>
      </c>
      <c r="AZ145">
        <v>13680</v>
      </c>
      <c r="BA145">
        <v>34242</v>
      </c>
      <c r="BB145">
        <v>11953</v>
      </c>
      <c r="BD145" s="75">
        <v>53304</v>
      </c>
      <c r="BE145" s="75">
        <v>15208</v>
      </c>
    </row>
    <row r="146" spans="1:57" x14ac:dyDescent="0.6">
      <c r="A146" s="33" t="s">
        <v>151</v>
      </c>
      <c r="B146" s="22">
        <v>3821</v>
      </c>
      <c r="C146" s="23">
        <v>0</v>
      </c>
      <c r="D146" s="22">
        <v>76416</v>
      </c>
      <c r="E146" s="23">
        <v>0</v>
      </c>
      <c r="F146" s="14"/>
      <c r="G146" s="24">
        <v>3276</v>
      </c>
      <c r="H146" s="25">
        <v>0</v>
      </c>
      <c r="I146" s="24">
        <v>65497</v>
      </c>
      <c r="J146" s="25">
        <v>0</v>
      </c>
      <c r="K146" s="14"/>
      <c r="L146" s="24">
        <v>2909</v>
      </c>
      <c r="M146" s="25">
        <v>0</v>
      </c>
      <c r="N146" s="24">
        <v>58179</v>
      </c>
      <c r="O146" s="25">
        <v>0</v>
      </c>
      <c r="P146" s="14"/>
      <c r="Q146" s="24">
        <v>3263</v>
      </c>
      <c r="R146" s="25">
        <v>0</v>
      </c>
      <c r="S146" s="24">
        <v>65257</v>
      </c>
      <c r="T146" s="25">
        <v>0</v>
      </c>
      <c r="U146" s="14"/>
      <c r="V146" s="24">
        <v>3749</v>
      </c>
      <c r="W146" s="25">
        <v>0</v>
      </c>
      <c r="X146" s="24">
        <v>74979</v>
      </c>
      <c r="Y146" s="25">
        <v>0</v>
      </c>
      <c r="Z146" s="14"/>
      <c r="AA146" s="22">
        <v>100281</v>
      </c>
      <c r="AB146" s="23">
        <v>0</v>
      </c>
      <c r="AC146" s="22">
        <v>72445</v>
      </c>
      <c r="AD146" s="23">
        <v>0</v>
      </c>
      <c r="AF146" s="83">
        <v>208840</v>
      </c>
      <c r="AG146" s="84">
        <v>0</v>
      </c>
      <c r="AH146" s="83">
        <v>80823</v>
      </c>
      <c r="AI146" s="84">
        <v>0</v>
      </c>
      <c r="AJ146" s="281"/>
      <c r="AK146" s="78">
        <v>208567</v>
      </c>
      <c r="AL146" s="79">
        <v>0</v>
      </c>
      <c r="AM146" s="78">
        <v>78451</v>
      </c>
      <c r="AN146" s="79">
        <v>0</v>
      </c>
      <c r="AO146" s="18"/>
      <c r="AP146" s="24">
        <f t="shared" si="17"/>
        <v>214962</v>
      </c>
      <c r="AQ146" s="110">
        <f t="shared" si="21"/>
        <v>2.3564576198559042E-3</v>
      </c>
      <c r="AR146" s="24">
        <f t="shared" si="18"/>
        <v>75154</v>
      </c>
      <c r="AS146" s="110">
        <f t="shared" si="22"/>
        <v>2.3263708126238535E-3</v>
      </c>
      <c r="AU146">
        <v>49267</v>
      </c>
      <c r="AV146">
        <v>17260</v>
      </c>
      <c r="AW146">
        <v>61703</v>
      </c>
      <c r="AX146">
        <v>21718</v>
      </c>
      <c r="AY146">
        <v>48678</v>
      </c>
      <c r="AZ146">
        <v>16956</v>
      </c>
      <c r="BA146">
        <v>55314</v>
      </c>
      <c r="BB146">
        <v>19220</v>
      </c>
      <c r="BD146" s="75">
        <v>61757</v>
      </c>
      <c r="BE146" s="75">
        <v>20070</v>
      </c>
    </row>
    <row r="147" spans="1:57" x14ac:dyDescent="0.6">
      <c r="A147" s="33" t="s">
        <v>152</v>
      </c>
      <c r="B147" s="22">
        <v>385764</v>
      </c>
      <c r="C147" s="23">
        <v>0.01</v>
      </c>
      <c r="D147" s="22">
        <v>235526</v>
      </c>
      <c r="E147" s="23">
        <v>0.01</v>
      </c>
      <c r="F147" s="14"/>
      <c r="G147" s="24">
        <v>491679</v>
      </c>
      <c r="H147" s="25">
        <v>0.01</v>
      </c>
      <c r="I147" s="24">
        <v>243642</v>
      </c>
      <c r="J147" s="25">
        <v>0.01</v>
      </c>
      <c r="K147" s="14"/>
      <c r="L147" s="24">
        <v>574060</v>
      </c>
      <c r="M147" s="25">
        <v>0.01</v>
      </c>
      <c r="N147" s="24">
        <v>279228</v>
      </c>
      <c r="O147" s="25">
        <v>0.01</v>
      </c>
      <c r="P147" s="14"/>
      <c r="Q147" s="24">
        <v>566797</v>
      </c>
      <c r="R147" s="25">
        <v>0.01</v>
      </c>
      <c r="S147" s="24">
        <v>279904</v>
      </c>
      <c r="T147" s="25">
        <v>0.01</v>
      </c>
      <c r="U147" s="14"/>
      <c r="V147" s="24">
        <v>480731</v>
      </c>
      <c r="W147" s="25">
        <v>0.01</v>
      </c>
      <c r="X147" s="24">
        <v>242843</v>
      </c>
      <c r="Y147" s="25">
        <v>0.01</v>
      </c>
      <c r="Z147" s="14"/>
      <c r="AA147" s="22">
        <v>481289</v>
      </c>
      <c r="AB147" s="23">
        <v>0.01</v>
      </c>
      <c r="AC147" s="22">
        <v>238470</v>
      </c>
      <c r="AD147" s="23">
        <v>0.01</v>
      </c>
      <c r="AF147" s="83">
        <v>508136</v>
      </c>
      <c r="AG147" s="84">
        <v>0.01</v>
      </c>
      <c r="AH147" s="83">
        <v>250365</v>
      </c>
      <c r="AI147" s="84">
        <v>0.01</v>
      </c>
      <c r="AJ147" s="281"/>
      <c r="AK147" s="78">
        <v>574338</v>
      </c>
      <c r="AL147" s="79">
        <v>0.01</v>
      </c>
      <c r="AM147" s="78">
        <v>271851</v>
      </c>
      <c r="AN147" s="79">
        <v>0.01</v>
      </c>
      <c r="AO147" s="18"/>
      <c r="AP147" s="24">
        <f t="shared" si="17"/>
        <v>609280</v>
      </c>
      <c r="AQ147" s="110">
        <f t="shared" si="21"/>
        <v>6.6790525703417595E-3</v>
      </c>
      <c r="AR147" s="24">
        <f t="shared" si="18"/>
        <v>263542</v>
      </c>
      <c r="AS147" s="110">
        <f t="shared" si="22"/>
        <v>8.157868066909487E-3</v>
      </c>
      <c r="AU147">
        <v>155542</v>
      </c>
      <c r="AV147">
        <v>67093</v>
      </c>
      <c r="AW147">
        <v>165701</v>
      </c>
      <c r="AX147">
        <v>71457</v>
      </c>
      <c r="AY147">
        <v>148799</v>
      </c>
      <c r="AZ147">
        <v>64219</v>
      </c>
      <c r="BA147">
        <v>139238</v>
      </c>
      <c r="BB147">
        <v>60773</v>
      </c>
      <c r="BD147" s="75">
        <v>213183</v>
      </c>
      <c r="BE147" s="75">
        <v>73798</v>
      </c>
    </row>
    <row r="148" spans="1:57" x14ac:dyDescent="0.6">
      <c r="A148" s="33" t="s">
        <v>153</v>
      </c>
      <c r="B148" s="22">
        <v>311524</v>
      </c>
      <c r="C148" s="23">
        <v>0.01</v>
      </c>
      <c r="D148" s="22">
        <v>94506</v>
      </c>
      <c r="E148" s="23">
        <v>0</v>
      </c>
      <c r="F148" s="14"/>
      <c r="G148" s="24">
        <v>287730</v>
      </c>
      <c r="H148" s="25">
        <v>0</v>
      </c>
      <c r="I148" s="24">
        <v>85594</v>
      </c>
      <c r="J148" s="25">
        <v>0</v>
      </c>
      <c r="K148" s="14"/>
      <c r="L148" s="24">
        <v>298920</v>
      </c>
      <c r="M148" s="25">
        <v>0</v>
      </c>
      <c r="N148" s="24">
        <v>84875</v>
      </c>
      <c r="O148" s="25">
        <v>0</v>
      </c>
      <c r="P148" s="14"/>
      <c r="Q148" s="24">
        <v>292170</v>
      </c>
      <c r="R148" s="25">
        <v>0</v>
      </c>
      <c r="S148" s="24">
        <v>83532</v>
      </c>
      <c r="T148" s="25">
        <v>0</v>
      </c>
      <c r="U148" s="14"/>
      <c r="V148" s="24">
        <v>274262</v>
      </c>
      <c r="W148" s="25">
        <v>0</v>
      </c>
      <c r="X148" s="24">
        <v>78522</v>
      </c>
      <c r="Y148" s="25">
        <v>0</v>
      </c>
      <c r="Z148" s="14"/>
      <c r="AA148" s="22">
        <v>264724</v>
      </c>
      <c r="AB148" s="23">
        <v>0</v>
      </c>
      <c r="AC148" s="22">
        <v>75758</v>
      </c>
      <c r="AD148" s="23">
        <v>0</v>
      </c>
      <c r="AF148" s="83">
        <v>272912</v>
      </c>
      <c r="AG148" s="84">
        <v>0</v>
      </c>
      <c r="AH148" s="83">
        <v>78546</v>
      </c>
      <c r="AI148" s="84">
        <v>0</v>
      </c>
      <c r="AJ148" s="281"/>
      <c r="AK148" s="78">
        <v>317906</v>
      </c>
      <c r="AL148" s="79">
        <v>0</v>
      </c>
      <c r="AM148" s="78">
        <v>89632</v>
      </c>
      <c r="AN148" s="79">
        <v>0</v>
      </c>
      <c r="AO148" s="18"/>
      <c r="AP148" s="24">
        <f t="shared" si="17"/>
        <v>325791</v>
      </c>
      <c r="AQ148" s="110">
        <f t="shared" si="21"/>
        <v>3.5713878938159996E-3</v>
      </c>
      <c r="AR148" s="24">
        <f t="shared" si="18"/>
        <v>87085</v>
      </c>
      <c r="AS148" s="110">
        <f t="shared" si="22"/>
        <v>2.6956915429298279E-3</v>
      </c>
      <c r="AU148">
        <v>69305</v>
      </c>
      <c r="AV148">
        <v>18399</v>
      </c>
      <c r="AW148">
        <v>89547</v>
      </c>
      <c r="AX148">
        <v>24237</v>
      </c>
      <c r="AY148">
        <v>89571</v>
      </c>
      <c r="AZ148">
        <v>23755</v>
      </c>
      <c r="BA148">
        <v>77368</v>
      </c>
      <c r="BB148">
        <v>20694</v>
      </c>
      <c r="BD148" s="75">
        <v>103516</v>
      </c>
      <c r="BE148" s="75">
        <v>29343</v>
      </c>
    </row>
    <row r="149" spans="1:57" x14ac:dyDescent="0.6">
      <c r="A149" s="33" t="s">
        <v>154</v>
      </c>
      <c r="B149" s="22">
        <v>178358</v>
      </c>
      <c r="C149" s="23">
        <v>0</v>
      </c>
      <c r="D149" s="22">
        <v>32964</v>
      </c>
      <c r="E149" s="23">
        <v>0</v>
      </c>
      <c r="F149" s="14"/>
      <c r="G149" s="24">
        <v>159568</v>
      </c>
      <c r="H149" s="25">
        <v>0</v>
      </c>
      <c r="I149" s="24">
        <v>27874</v>
      </c>
      <c r="J149" s="25">
        <v>0</v>
      </c>
      <c r="K149" s="14"/>
      <c r="L149" s="24">
        <v>151121</v>
      </c>
      <c r="M149" s="25">
        <v>0</v>
      </c>
      <c r="N149" s="24">
        <v>26228</v>
      </c>
      <c r="O149" s="25">
        <v>0</v>
      </c>
      <c r="P149" s="14"/>
      <c r="Q149" s="24">
        <v>165930</v>
      </c>
      <c r="R149" s="25">
        <v>0</v>
      </c>
      <c r="S149" s="24">
        <v>28539</v>
      </c>
      <c r="T149" s="25">
        <v>0</v>
      </c>
      <c r="U149" s="14"/>
      <c r="V149" s="24">
        <v>195145</v>
      </c>
      <c r="W149" s="25">
        <v>0</v>
      </c>
      <c r="X149" s="24">
        <v>34262</v>
      </c>
      <c r="Y149" s="25">
        <v>0</v>
      </c>
      <c r="Z149" s="14"/>
      <c r="AA149" s="22">
        <v>209619</v>
      </c>
      <c r="AB149" s="23">
        <v>0</v>
      </c>
      <c r="AC149" s="22">
        <v>36727</v>
      </c>
      <c r="AD149" s="23">
        <v>0</v>
      </c>
      <c r="AF149" s="83">
        <v>199988</v>
      </c>
      <c r="AG149" s="84">
        <v>0</v>
      </c>
      <c r="AH149" s="83">
        <v>34903</v>
      </c>
      <c r="AI149" s="84">
        <v>0</v>
      </c>
      <c r="AJ149" s="281"/>
      <c r="AK149" s="78">
        <v>216686</v>
      </c>
      <c r="AL149" s="79">
        <v>0</v>
      </c>
      <c r="AM149" s="78">
        <v>37421</v>
      </c>
      <c r="AN149" s="79">
        <v>0</v>
      </c>
      <c r="AO149" s="18"/>
      <c r="AP149" s="24">
        <f t="shared" si="17"/>
        <v>217254</v>
      </c>
      <c r="AQ149" s="110">
        <f t="shared" si="21"/>
        <v>2.381582994874325E-3</v>
      </c>
      <c r="AR149" s="24">
        <f t="shared" si="18"/>
        <v>35922</v>
      </c>
      <c r="AS149" s="110">
        <f t="shared" si="22"/>
        <v>1.1119553494301577E-3</v>
      </c>
      <c r="AU149">
        <v>57883</v>
      </c>
      <c r="AV149">
        <v>9551</v>
      </c>
      <c r="AW149">
        <v>57994</v>
      </c>
      <c r="AX149">
        <v>9638</v>
      </c>
      <c r="AY149">
        <v>50608</v>
      </c>
      <c r="AZ149">
        <v>8377</v>
      </c>
      <c r="BA149">
        <v>50769</v>
      </c>
      <c r="BB149">
        <v>8356</v>
      </c>
      <c r="BD149" s="75">
        <v>64314</v>
      </c>
      <c r="BE149" s="75">
        <v>10030</v>
      </c>
    </row>
    <row r="150" spans="1:57" x14ac:dyDescent="0.6">
      <c r="A150" s="33" t="s">
        <v>155</v>
      </c>
      <c r="B150" s="26">
        <v>79</v>
      </c>
      <c r="C150" s="23">
        <v>0</v>
      </c>
      <c r="D150" s="26">
        <v>30</v>
      </c>
      <c r="E150" s="23">
        <v>0</v>
      </c>
      <c r="F150" s="14"/>
      <c r="G150" s="27">
        <v>0</v>
      </c>
      <c r="H150" s="25">
        <v>0</v>
      </c>
      <c r="I150" s="27">
        <v>0</v>
      </c>
      <c r="J150" s="25">
        <v>0</v>
      </c>
      <c r="K150" s="14"/>
      <c r="L150" s="27">
        <v>0</v>
      </c>
      <c r="M150" s="25">
        <v>0</v>
      </c>
      <c r="N150" s="27">
        <v>0</v>
      </c>
      <c r="O150" s="25">
        <v>0</v>
      </c>
      <c r="P150" s="14"/>
      <c r="Q150" s="27">
        <v>0</v>
      </c>
      <c r="R150" s="25">
        <v>0</v>
      </c>
      <c r="S150" s="27">
        <v>0</v>
      </c>
      <c r="T150" s="25">
        <v>0</v>
      </c>
      <c r="U150" s="14"/>
      <c r="V150" s="27">
        <v>0</v>
      </c>
      <c r="W150" s="25">
        <v>0</v>
      </c>
      <c r="X150" s="27">
        <v>0</v>
      </c>
      <c r="Y150" s="25">
        <v>0</v>
      </c>
      <c r="Z150" s="14"/>
      <c r="AA150" s="42">
        <v>170</v>
      </c>
      <c r="AB150" s="23">
        <v>0</v>
      </c>
      <c r="AC150" s="42">
        <v>61</v>
      </c>
      <c r="AD150" s="23">
        <v>0</v>
      </c>
      <c r="AF150" s="85"/>
      <c r="AG150" s="85"/>
      <c r="AH150" s="85"/>
      <c r="AI150" s="85"/>
      <c r="AJ150" s="281"/>
      <c r="AK150" s="62">
        <v>11</v>
      </c>
      <c r="AL150" s="79">
        <v>0</v>
      </c>
      <c r="AM150" s="62">
        <v>5</v>
      </c>
      <c r="AN150" s="79">
        <v>0</v>
      </c>
      <c r="AO150" s="18"/>
      <c r="AP150" s="24">
        <f t="shared" si="17"/>
        <v>0</v>
      </c>
      <c r="AQ150" s="110">
        <f t="shared" si="21"/>
        <v>0</v>
      </c>
      <c r="AR150" s="24">
        <f t="shared" si="18"/>
        <v>0</v>
      </c>
      <c r="AS150" s="110">
        <f t="shared" si="22"/>
        <v>0</v>
      </c>
    </row>
    <row r="151" spans="1:57" x14ac:dyDescent="0.6">
      <c r="A151" s="33" t="s">
        <v>156</v>
      </c>
      <c r="B151" s="22">
        <v>266685</v>
      </c>
      <c r="C151" s="23">
        <v>0</v>
      </c>
      <c r="D151" s="22">
        <v>143585</v>
      </c>
      <c r="E151" s="23">
        <v>0.01</v>
      </c>
      <c r="F151" s="14"/>
      <c r="G151" s="24">
        <v>306863</v>
      </c>
      <c r="H151" s="25">
        <v>0.01</v>
      </c>
      <c r="I151" s="24">
        <v>138350</v>
      </c>
      <c r="J151" s="25">
        <v>0.01</v>
      </c>
      <c r="K151" s="14"/>
      <c r="L151" s="24">
        <v>308745</v>
      </c>
      <c r="M151" s="25">
        <v>0</v>
      </c>
      <c r="N151" s="24">
        <v>131597</v>
      </c>
      <c r="O151" s="25">
        <v>0.01</v>
      </c>
      <c r="P151" s="14"/>
      <c r="Q151" s="24">
        <v>361509</v>
      </c>
      <c r="R151" s="25">
        <v>0.01</v>
      </c>
      <c r="S151" s="24">
        <v>155660</v>
      </c>
      <c r="T151" s="25">
        <v>0.01</v>
      </c>
      <c r="U151" s="14"/>
      <c r="V151" s="24">
        <v>382528</v>
      </c>
      <c r="W151" s="25">
        <v>0.01</v>
      </c>
      <c r="X151" s="24">
        <v>166728</v>
      </c>
      <c r="Y151" s="25">
        <v>0.01</v>
      </c>
      <c r="Z151" s="14"/>
      <c r="AA151" s="22">
        <v>359283</v>
      </c>
      <c r="AB151" s="23">
        <v>0.01</v>
      </c>
      <c r="AC151" s="22">
        <v>153038</v>
      </c>
      <c r="AD151" s="23">
        <v>0.01</v>
      </c>
      <c r="AF151" s="83">
        <v>305184</v>
      </c>
      <c r="AG151" s="84">
        <v>0</v>
      </c>
      <c r="AH151" s="83">
        <v>130584</v>
      </c>
      <c r="AI151" s="84">
        <v>0</v>
      </c>
      <c r="AJ151" s="281"/>
      <c r="AK151" s="78"/>
      <c r="AL151" s="79"/>
      <c r="AM151" s="78"/>
      <c r="AN151" s="79"/>
      <c r="AO151" s="18"/>
      <c r="AP151" s="24">
        <f t="shared" si="17"/>
        <v>0</v>
      </c>
      <c r="AQ151" s="110">
        <f t="shared" si="21"/>
        <v>0</v>
      </c>
      <c r="AR151" s="24">
        <f t="shared" si="18"/>
        <v>0</v>
      </c>
      <c r="AS151" s="110">
        <f t="shared" si="22"/>
        <v>0</v>
      </c>
    </row>
    <row r="152" spans="1:57" x14ac:dyDescent="0.6">
      <c r="A152" s="33" t="s">
        <v>157</v>
      </c>
      <c r="B152" s="22">
        <v>293013</v>
      </c>
      <c r="C152" s="23">
        <v>0.01</v>
      </c>
      <c r="D152" s="22">
        <v>145235</v>
      </c>
      <c r="E152" s="23">
        <v>0.01</v>
      </c>
      <c r="F152" s="14"/>
      <c r="G152" s="24">
        <v>353617</v>
      </c>
      <c r="H152" s="25">
        <v>0.01</v>
      </c>
      <c r="I152" s="24">
        <v>146102</v>
      </c>
      <c r="J152" s="25">
        <v>0.01</v>
      </c>
      <c r="K152" s="14"/>
      <c r="L152" s="24">
        <v>404444</v>
      </c>
      <c r="M152" s="25">
        <v>0.01</v>
      </c>
      <c r="N152" s="24">
        <v>164647</v>
      </c>
      <c r="O152" s="25">
        <v>0.01</v>
      </c>
      <c r="P152" s="14"/>
      <c r="Q152" s="24">
        <v>371772</v>
      </c>
      <c r="R152" s="25">
        <v>0.01</v>
      </c>
      <c r="S152" s="24">
        <v>151407</v>
      </c>
      <c r="T152" s="25">
        <v>0.01</v>
      </c>
      <c r="U152" s="14"/>
      <c r="V152" s="24">
        <v>325179</v>
      </c>
      <c r="W152" s="25">
        <v>0</v>
      </c>
      <c r="X152" s="24">
        <v>135270</v>
      </c>
      <c r="Y152" s="25">
        <v>0.01</v>
      </c>
      <c r="Z152" s="14"/>
      <c r="AA152" s="22">
        <v>319069</v>
      </c>
      <c r="AB152" s="23">
        <v>0.01</v>
      </c>
      <c r="AC152" s="22">
        <v>131797</v>
      </c>
      <c r="AD152" s="23">
        <v>0</v>
      </c>
      <c r="AF152" s="83">
        <v>328992</v>
      </c>
      <c r="AG152" s="84">
        <v>0</v>
      </c>
      <c r="AH152" s="83">
        <v>134275</v>
      </c>
      <c r="AI152" s="84">
        <v>0</v>
      </c>
      <c r="AJ152" s="283"/>
      <c r="AK152" s="78">
        <v>324150</v>
      </c>
      <c r="AL152" s="79">
        <v>0</v>
      </c>
      <c r="AM152" s="78">
        <v>129592</v>
      </c>
      <c r="AN152" s="79">
        <v>0</v>
      </c>
      <c r="AO152" s="18"/>
      <c r="AP152" s="24">
        <f t="shared" si="17"/>
        <v>339546</v>
      </c>
      <c r="AQ152" s="110">
        <f t="shared" si="21"/>
        <v>3.7221730305430395E-3</v>
      </c>
      <c r="AR152" s="24">
        <f t="shared" si="18"/>
        <v>127346</v>
      </c>
      <c r="AS152" s="110">
        <f t="shared" si="22"/>
        <v>3.9419594100699529E-3</v>
      </c>
      <c r="AU152">
        <v>86596</v>
      </c>
      <c r="AV152">
        <v>32137</v>
      </c>
      <c r="AW152">
        <v>73974</v>
      </c>
      <c r="AX152">
        <v>27797</v>
      </c>
      <c r="AY152">
        <v>100247</v>
      </c>
      <c r="AZ152">
        <v>37033</v>
      </c>
      <c r="BA152">
        <v>78729</v>
      </c>
      <c r="BB152">
        <v>30379</v>
      </c>
      <c r="BD152" s="75">
        <v>125312</v>
      </c>
      <c r="BE152" s="75">
        <v>42145</v>
      </c>
    </row>
    <row r="153" spans="1:57" x14ac:dyDescent="0.6">
      <c r="A153" s="33" t="s">
        <v>158</v>
      </c>
      <c r="B153" s="22">
        <v>559210</v>
      </c>
      <c r="C153" s="23">
        <v>0.01</v>
      </c>
      <c r="D153" s="22">
        <v>149614</v>
      </c>
      <c r="E153" s="23">
        <v>0.01</v>
      </c>
      <c r="F153" s="14"/>
      <c r="G153" s="24">
        <v>525723</v>
      </c>
      <c r="H153" s="25">
        <v>0.01</v>
      </c>
      <c r="I153" s="24">
        <v>128916</v>
      </c>
      <c r="J153" s="25">
        <v>0.01</v>
      </c>
      <c r="K153" s="14"/>
      <c r="L153" s="24">
        <v>522640</v>
      </c>
      <c r="M153" s="25">
        <v>0.01</v>
      </c>
      <c r="N153" s="24">
        <v>124469</v>
      </c>
      <c r="O153" s="25">
        <v>0.01</v>
      </c>
      <c r="P153" s="14"/>
      <c r="Q153" s="24">
        <v>565088</v>
      </c>
      <c r="R153" s="25">
        <v>0.01</v>
      </c>
      <c r="S153" s="24">
        <v>134618</v>
      </c>
      <c r="T153" s="25">
        <v>0.01</v>
      </c>
      <c r="U153" s="14"/>
      <c r="V153" s="24">
        <v>553784</v>
      </c>
      <c r="W153" s="25">
        <v>0.01</v>
      </c>
      <c r="X153" s="24">
        <v>131071</v>
      </c>
      <c r="Y153" s="25">
        <v>0.01</v>
      </c>
      <c r="Z153" s="14"/>
      <c r="AA153" s="22">
        <v>534151</v>
      </c>
      <c r="AB153" s="23">
        <v>0.01</v>
      </c>
      <c r="AC153" s="22">
        <v>125971</v>
      </c>
      <c r="AD153" s="23">
        <v>0</v>
      </c>
      <c r="AF153" s="83">
        <v>532563</v>
      </c>
      <c r="AG153" s="84">
        <v>0.01</v>
      </c>
      <c r="AH153" s="83">
        <v>126136</v>
      </c>
      <c r="AI153" s="84">
        <v>0</v>
      </c>
      <c r="AJ153" s="283"/>
      <c r="AK153" s="78">
        <v>582462</v>
      </c>
      <c r="AL153" s="79">
        <v>0.01</v>
      </c>
      <c r="AM153" s="78">
        <v>135435</v>
      </c>
      <c r="AN153" s="79">
        <v>0</v>
      </c>
      <c r="AO153" s="18"/>
      <c r="AP153" s="24">
        <f t="shared" si="17"/>
        <v>595816</v>
      </c>
      <c r="AQ153" s="110">
        <f t="shared" si="21"/>
        <v>6.5314574354167964E-3</v>
      </c>
      <c r="AR153" s="24">
        <f t="shared" si="18"/>
        <v>132051</v>
      </c>
      <c r="AS153" s="110">
        <f t="shared" si="22"/>
        <v>4.0876013542564937E-3</v>
      </c>
      <c r="AU153">
        <v>140405</v>
      </c>
      <c r="AV153">
        <v>31016</v>
      </c>
      <c r="AW153">
        <v>135122</v>
      </c>
      <c r="AX153">
        <v>30321</v>
      </c>
      <c r="AY153">
        <v>171976</v>
      </c>
      <c r="AZ153">
        <v>38106</v>
      </c>
      <c r="BA153">
        <v>148313</v>
      </c>
      <c r="BB153">
        <v>32608</v>
      </c>
      <c r="BD153" s="75">
        <v>180142</v>
      </c>
      <c r="BE153" s="75">
        <v>39572</v>
      </c>
    </row>
    <row r="154" spans="1:57" x14ac:dyDescent="0.6">
      <c r="A154" s="32" t="s">
        <v>159</v>
      </c>
      <c r="B154" s="22"/>
      <c r="C154" s="23"/>
      <c r="D154" s="22"/>
      <c r="E154" s="23"/>
      <c r="F154" s="14"/>
      <c r="G154" s="24"/>
      <c r="H154" s="25"/>
      <c r="I154" s="24"/>
      <c r="J154" s="25"/>
      <c r="K154" s="14"/>
      <c r="L154" s="24"/>
      <c r="M154" s="25"/>
      <c r="N154" s="24"/>
      <c r="O154" s="25"/>
      <c r="P154" s="14"/>
      <c r="Q154" s="24"/>
      <c r="R154" s="25"/>
      <c r="S154" s="24"/>
      <c r="T154" s="25"/>
      <c r="U154" s="14"/>
      <c r="V154" s="24"/>
      <c r="W154" s="25"/>
      <c r="X154" s="24"/>
      <c r="Y154" s="25"/>
      <c r="Z154" s="14"/>
      <c r="AA154" s="42">
        <v>0</v>
      </c>
      <c r="AB154" s="23">
        <v>0</v>
      </c>
      <c r="AC154" s="42">
        <v>0</v>
      </c>
      <c r="AD154" s="23">
        <v>0</v>
      </c>
      <c r="AF154" s="83">
        <v>81759</v>
      </c>
      <c r="AG154" s="84">
        <v>0</v>
      </c>
      <c r="AH154" s="83">
        <v>31295</v>
      </c>
      <c r="AI154" s="84">
        <v>0</v>
      </c>
      <c r="AJ154" s="283"/>
      <c r="AK154" s="78">
        <v>52311</v>
      </c>
      <c r="AL154" s="79">
        <v>0</v>
      </c>
      <c r="AM154" s="78">
        <v>19609</v>
      </c>
      <c r="AN154" s="79">
        <v>0</v>
      </c>
      <c r="AO154" s="18"/>
      <c r="AP154" s="24">
        <f t="shared" ref="AP154:AP208" si="24">SUM(AU154,AW154,AY154,BA154)</f>
        <v>72143</v>
      </c>
      <c r="AQ154" s="110">
        <f t="shared" si="21"/>
        <v>7.9084639177745141E-4</v>
      </c>
      <c r="AR154" s="24">
        <f t="shared" ref="AR154:AR208" si="25">SUM(AV154,AX154,AZ154,BB154)</f>
        <v>24290</v>
      </c>
      <c r="AS154" s="110">
        <f t="shared" si="22"/>
        <v>7.5189007955176574E-4</v>
      </c>
      <c r="AU154">
        <v>16325</v>
      </c>
      <c r="AV154">
        <v>5563</v>
      </c>
      <c r="AW154">
        <v>11773</v>
      </c>
      <c r="AX154">
        <v>3961</v>
      </c>
      <c r="AY154">
        <v>27402</v>
      </c>
      <c r="AZ154">
        <v>9138</v>
      </c>
      <c r="BA154">
        <v>16643</v>
      </c>
      <c r="BB154">
        <v>5628</v>
      </c>
      <c r="BD154" s="75">
        <v>23718</v>
      </c>
      <c r="BE154" s="75">
        <v>7338</v>
      </c>
    </row>
    <row r="155" spans="1:57" x14ac:dyDescent="0.6">
      <c r="A155" s="33" t="s">
        <v>160</v>
      </c>
      <c r="B155" s="26">
        <v>5</v>
      </c>
      <c r="C155" s="23">
        <v>0</v>
      </c>
      <c r="D155" s="26">
        <v>100</v>
      </c>
      <c r="E155" s="23">
        <v>0</v>
      </c>
      <c r="F155" s="14"/>
      <c r="G155" s="27">
        <v>1</v>
      </c>
      <c r="H155" s="25">
        <v>0</v>
      </c>
      <c r="I155" s="27">
        <v>12</v>
      </c>
      <c r="J155" s="25">
        <v>0</v>
      </c>
      <c r="K155" s="14"/>
      <c r="L155" s="27">
        <v>1</v>
      </c>
      <c r="M155" s="25">
        <v>0</v>
      </c>
      <c r="N155" s="27">
        <v>17</v>
      </c>
      <c r="O155" s="25">
        <v>0</v>
      </c>
      <c r="P155" s="14"/>
      <c r="Q155" s="27">
        <v>0</v>
      </c>
      <c r="R155" s="25">
        <v>0</v>
      </c>
      <c r="S155" s="27">
        <v>0</v>
      </c>
      <c r="T155" s="25">
        <v>0</v>
      </c>
      <c r="U155" s="14"/>
      <c r="V155" s="27">
        <v>0</v>
      </c>
      <c r="W155" s="25">
        <v>0</v>
      </c>
      <c r="X155" s="27">
        <v>0</v>
      </c>
      <c r="Y155" s="25">
        <v>0</v>
      </c>
      <c r="Z155" s="14"/>
      <c r="AA155" s="42">
        <v>1</v>
      </c>
      <c r="AB155" s="23">
        <v>0</v>
      </c>
      <c r="AC155" s="42">
        <v>24</v>
      </c>
      <c r="AD155" s="23">
        <v>0</v>
      </c>
      <c r="AF155" s="88">
        <v>0</v>
      </c>
      <c r="AG155" s="84">
        <v>0</v>
      </c>
      <c r="AH155" s="88">
        <v>0</v>
      </c>
      <c r="AI155" s="84">
        <v>0</v>
      </c>
      <c r="AJ155" s="283"/>
      <c r="AK155" s="78">
        <v>285167</v>
      </c>
      <c r="AL155" s="79">
        <v>0</v>
      </c>
      <c r="AM155" s="78">
        <v>103640</v>
      </c>
      <c r="AN155" s="79">
        <v>0</v>
      </c>
      <c r="AO155" s="18"/>
      <c r="AP155" s="24">
        <f t="shared" si="24"/>
        <v>337752</v>
      </c>
      <c r="AQ155" s="110">
        <f t="shared" si="21"/>
        <v>3.7025068338663175E-3</v>
      </c>
      <c r="AR155" s="24">
        <f t="shared" si="25"/>
        <v>114104</v>
      </c>
      <c r="AS155" s="110">
        <f t="shared" si="22"/>
        <v>3.532057045581502E-3</v>
      </c>
      <c r="AU155">
        <v>76513</v>
      </c>
      <c r="AV155">
        <v>25659</v>
      </c>
      <c r="AW155">
        <v>85348</v>
      </c>
      <c r="AX155">
        <v>29272</v>
      </c>
      <c r="AY155">
        <v>100084</v>
      </c>
      <c r="AZ155">
        <v>33745</v>
      </c>
      <c r="BA155">
        <v>75807</v>
      </c>
      <c r="BB155">
        <v>25428</v>
      </c>
      <c r="BD155" s="75">
        <v>122794</v>
      </c>
      <c r="BE155" s="75">
        <v>34779</v>
      </c>
    </row>
    <row r="156" spans="1:57" x14ac:dyDescent="0.6">
      <c r="A156" s="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F156" s="18"/>
      <c r="AG156" s="18"/>
      <c r="AH156" s="18"/>
      <c r="AI156" s="18"/>
      <c r="AJ156" s="281"/>
      <c r="AK156" s="14"/>
      <c r="AL156" s="14"/>
      <c r="AM156" s="14"/>
      <c r="AN156" s="14"/>
      <c r="AO156" s="18"/>
      <c r="AP156" s="49"/>
      <c r="AQ156" s="118"/>
      <c r="AR156" s="49"/>
      <c r="AS156" s="118"/>
    </row>
    <row r="157" spans="1:57" x14ac:dyDescent="0.6">
      <c r="A157" s="190" t="s">
        <v>161</v>
      </c>
      <c r="B157" s="155">
        <v>1964130</v>
      </c>
      <c r="C157" s="143">
        <v>0.04</v>
      </c>
      <c r="D157" s="155">
        <v>3316844</v>
      </c>
      <c r="E157" s="143">
        <v>0.13</v>
      </c>
      <c r="F157" s="14"/>
      <c r="G157" s="200">
        <v>2525094</v>
      </c>
      <c r="H157" s="120">
        <v>0.04</v>
      </c>
      <c r="I157" s="119">
        <v>3265641</v>
      </c>
      <c r="J157" s="120">
        <v>0.13</v>
      </c>
      <c r="K157" s="14"/>
      <c r="L157" s="200">
        <v>2629469</v>
      </c>
      <c r="M157" s="120">
        <v>0.04</v>
      </c>
      <c r="N157" s="119">
        <v>2949159</v>
      </c>
      <c r="O157" s="120">
        <v>0.12</v>
      </c>
      <c r="P157" s="14"/>
      <c r="Q157" s="119">
        <v>2743381</v>
      </c>
      <c r="R157" s="120">
        <v>0.04</v>
      </c>
      <c r="S157" s="119">
        <v>3057346</v>
      </c>
      <c r="T157" s="120">
        <v>0.12</v>
      </c>
      <c r="U157" s="14"/>
      <c r="V157" s="200">
        <v>2825094</v>
      </c>
      <c r="W157" s="120">
        <v>0.04</v>
      </c>
      <c r="X157" s="119">
        <v>3185270</v>
      </c>
      <c r="Y157" s="120">
        <v>0.12</v>
      </c>
      <c r="Z157" s="14"/>
      <c r="AA157" s="119">
        <v>4610385</v>
      </c>
      <c r="AB157" s="120">
        <v>7.0000000000000007E-2</v>
      </c>
      <c r="AC157" s="119">
        <v>4114990</v>
      </c>
      <c r="AD157" s="120">
        <v>0.15</v>
      </c>
      <c r="AE157" s="277"/>
      <c r="AF157" s="158">
        <v>6712092</v>
      </c>
      <c r="AG157" s="185">
        <v>0.09</v>
      </c>
      <c r="AH157" s="158">
        <v>5336850</v>
      </c>
      <c r="AI157" s="150">
        <v>0.18</v>
      </c>
      <c r="AJ157" s="281"/>
      <c r="AK157" s="147">
        <v>7777895</v>
      </c>
      <c r="AL157" s="145">
        <v>0.1</v>
      </c>
      <c r="AM157" s="151">
        <v>5585217</v>
      </c>
      <c r="AN157" s="145">
        <v>0.18</v>
      </c>
      <c r="AO157" s="18"/>
      <c r="AP157" s="119">
        <f t="shared" si="24"/>
        <v>10701716</v>
      </c>
      <c r="AQ157" s="154">
        <f t="shared" si="21"/>
        <v>0.11731441005263185</v>
      </c>
      <c r="AR157" s="119">
        <f t="shared" si="25"/>
        <v>5673471</v>
      </c>
      <c r="AS157" s="154">
        <f t="shared" si="22"/>
        <v>0.17562069005865114</v>
      </c>
      <c r="AU157">
        <v>2633579</v>
      </c>
      <c r="AV157">
        <v>1463586</v>
      </c>
      <c r="AW157">
        <v>2262256</v>
      </c>
      <c r="AX157">
        <v>1271704</v>
      </c>
      <c r="AY157">
        <v>3091825</v>
      </c>
      <c r="AZ157">
        <v>1432620</v>
      </c>
      <c r="BA157">
        <v>2714056</v>
      </c>
      <c r="BB157">
        <v>1505561</v>
      </c>
      <c r="BD157" s="75">
        <v>5033215</v>
      </c>
      <c r="BE157" s="75">
        <v>2323834</v>
      </c>
    </row>
    <row r="158" spans="1:57" x14ac:dyDescent="0.6">
      <c r="A158" s="166" t="s">
        <v>39</v>
      </c>
      <c r="B158" s="169">
        <f>SUM(B159:B185)</f>
        <v>1964131</v>
      </c>
      <c r="C158" s="170">
        <f>SUM(C159:C185)</f>
        <v>0.02</v>
      </c>
      <c r="D158" s="169">
        <f>SUM(D159:D185)</f>
        <v>3316843</v>
      </c>
      <c r="E158" s="170">
        <f>SUM(E159:E185)</f>
        <v>0.13</v>
      </c>
      <c r="F158" s="14"/>
      <c r="G158" s="201">
        <f>SUM(G159:G185)</f>
        <v>2525094</v>
      </c>
      <c r="H158" s="168">
        <f>SUM(H159:H185)</f>
        <v>0.03</v>
      </c>
      <c r="I158" s="167">
        <f>SUM(I159:I185)</f>
        <v>3265639</v>
      </c>
      <c r="J158" s="168">
        <f>SUM(J159:J185)</f>
        <v>0.12</v>
      </c>
      <c r="K158" s="14"/>
      <c r="L158" s="201">
        <f>SUM(L159:L185)</f>
        <v>2629469</v>
      </c>
      <c r="M158" s="168">
        <f>SUM(M159:M185)</f>
        <v>0.03</v>
      </c>
      <c r="N158" s="167">
        <f>SUM(N159:N185)</f>
        <v>2949160</v>
      </c>
      <c r="O158" s="168">
        <f>SUM(O159:O185)</f>
        <v>0.12</v>
      </c>
      <c r="P158" s="14"/>
      <c r="Q158" s="167">
        <f>SUM(Q159:Q185)</f>
        <v>2743380</v>
      </c>
      <c r="R158" s="168">
        <f>SUM(R159:R185)</f>
        <v>0.04</v>
      </c>
      <c r="S158" s="167">
        <f>SUM(S159:S185)</f>
        <v>3057346</v>
      </c>
      <c r="T158" s="168">
        <f>SUM(T159:T185)</f>
        <v>0.12</v>
      </c>
      <c r="U158" s="14"/>
      <c r="V158" s="201">
        <f>SUM(V159:V185)</f>
        <v>2825095</v>
      </c>
      <c r="W158" s="168">
        <f>SUM(W159:W185)</f>
        <v>0.04</v>
      </c>
      <c r="X158" s="167">
        <f>SUM(X159:X185)</f>
        <v>3185270</v>
      </c>
      <c r="Y158" s="168">
        <f>SUM(Y159:Y185)</f>
        <v>0.13</v>
      </c>
      <c r="Z158" s="14"/>
      <c r="AA158" s="167">
        <f>SUM(AA159:AA185)</f>
        <v>4610388</v>
      </c>
      <c r="AB158" s="168">
        <f>SUM(AB159:AB185)</f>
        <v>0.05</v>
      </c>
      <c r="AC158" s="167">
        <f>SUM(AC159:AC185)</f>
        <v>4114992</v>
      </c>
      <c r="AD158" s="168">
        <f>SUM(AD159:AD185)</f>
        <v>0.16000000000000003</v>
      </c>
      <c r="AE158" s="277"/>
      <c r="AF158" s="172">
        <f>SUM(AF159:AF185)</f>
        <v>6443902</v>
      </c>
      <c r="AG158" s="171">
        <f>SUM(AG159:AG185)</f>
        <v>6.0000000000000005E-2</v>
      </c>
      <c r="AH158" s="202">
        <f>SUM(AH159:AH185)</f>
        <v>5129646</v>
      </c>
      <c r="AI158" s="174">
        <f>SUM(AI159:AI185)</f>
        <v>0.18000000000000005</v>
      </c>
      <c r="AJ158" s="281"/>
      <c r="AK158" s="172">
        <f>SUM(AK159:AK185)</f>
        <v>7777896</v>
      </c>
      <c r="AL158" s="171">
        <f>SUM(AL159:AL185)</f>
        <v>6.0000000000000005E-2</v>
      </c>
      <c r="AM158" s="173">
        <f>SUM(AM159:AM185)</f>
        <v>5585217</v>
      </c>
      <c r="AN158" s="171">
        <f>SUM(AN159:AN185)</f>
        <v>0.19000000000000003</v>
      </c>
      <c r="AO158" s="18"/>
      <c r="AP158" s="175">
        <f t="shared" si="24"/>
        <v>11160340</v>
      </c>
      <c r="AQ158" s="176">
        <f t="shared" si="21"/>
        <v>0.12234194059034918</v>
      </c>
      <c r="AR158" s="175">
        <f t="shared" si="25"/>
        <v>6193719</v>
      </c>
      <c r="AS158" s="176">
        <f t="shared" si="22"/>
        <v>0.19172481974603883</v>
      </c>
      <c r="AU158" s="177">
        <f t="shared" ref="AU158:BE158" si="26">SUM(AU159:AU185)</f>
        <v>2633577</v>
      </c>
      <c r="AV158" s="179">
        <f t="shared" si="26"/>
        <v>1463586</v>
      </c>
      <c r="AW158" s="179">
        <f t="shared" si="26"/>
        <v>2720883</v>
      </c>
      <c r="AX158" s="179">
        <f t="shared" si="26"/>
        <v>1509485</v>
      </c>
      <c r="AY158" s="193">
        <f t="shared" si="26"/>
        <v>3091823</v>
      </c>
      <c r="AZ158" s="193">
        <f t="shared" si="26"/>
        <v>1715085</v>
      </c>
      <c r="BA158" s="193">
        <f t="shared" si="26"/>
        <v>2714057</v>
      </c>
      <c r="BB158" s="193">
        <f t="shared" si="26"/>
        <v>1505563</v>
      </c>
      <c r="BC158" s="125"/>
      <c r="BD158" s="193">
        <f t="shared" si="26"/>
        <v>5033213</v>
      </c>
      <c r="BE158" s="193">
        <f t="shared" si="26"/>
        <v>2323837</v>
      </c>
    </row>
    <row r="159" spans="1:57" x14ac:dyDescent="0.6">
      <c r="A159" s="33" t="s">
        <v>162</v>
      </c>
      <c r="B159" s="26">
        <v>470</v>
      </c>
      <c r="C159" s="23">
        <v>0</v>
      </c>
      <c r="D159" s="22">
        <v>9408</v>
      </c>
      <c r="E159" s="23">
        <v>0</v>
      </c>
      <c r="F159" s="14"/>
      <c r="G159" s="27">
        <v>603</v>
      </c>
      <c r="H159" s="25">
        <v>0</v>
      </c>
      <c r="I159" s="24">
        <v>12044</v>
      </c>
      <c r="J159" s="25">
        <v>0</v>
      </c>
      <c r="K159" s="14"/>
      <c r="L159" s="27">
        <v>344</v>
      </c>
      <c r="M159" s="25">
        <v>0</v>
      </c>
      <c r="N159" s="24">
        <v>6886</v>
      </c>
      <c r="O159" s="25">
        <v>0</v>
      </c>
      <c r="P159" s="14"/>
      <c r="Q159" s="27">
        <v>688</v>
      </c>
      <c r="R159" s="25">
        <v>0</v>
      </c>
      <c r="S159" s="24">
        <v>13763</v>
      </c>
      <c r="T159" s="25">
        <v>0</v>
      </c>
      <c r="U159" s="14"/>
      <c r="V159" s="27">
        <v>759</v>
      </c>
      <c r="W159" s="25">
        <v>0</v>
      </c>
      <c r="X159" s="24">
        <v>15173</v>
      </c>
      <c r="Y159" s="25">
        <v>0</v>
      </c>
      <c r="Z159" s="14"/>
      <c r="AA159" s="22">
        <v>28973</v>
      </c>
      <c r="AB159" s="23">
        <v>0</v>
      </c>
      <c r="AC159" s="22">
        <v>28345</v>
      </c>
      <c r="AD159" s="23">
        <v>0</v>
      </c>
      <c r="AF159" s="88">
        <v>0</v>
      </c>
      <c r="AG159" s="84">
        <v>0</v>
      </c>
      <c r="AH159" s="88">
        <v>0</v>
      </c>
      <c r="AI159" s="84">
        <v>0</v>
      </c>
      <c r="AJ159" s="281"/>
      <c r="AK159" s="82">
        <v>77010</v>
      </c>
      <c r="AL159" s="79">
        <v>0</v>
      </c>
      <c r="AM159" s="82">
        <v>51836</v>
      </c>
      <c r="AN159" s="79">
        <v>0</v>
      </c>
      <c r="AO159" s="18"/>
      <c r="AP159" s="24">
        <f t="shared" si="24"/>
        <v>102263</v>
      </c>
      <c r="AQ159" s="110">
        <f t="shared" si="21"/>
        <v>1.1210280216006751E-3</v>
      </c>
      <c r="AR159" s="24">
        <f t="shared" si="25"/>
        <v>58053</v>
      </c>
      <c r="AS159" s="110">
        <f t="shared" si="22"/>
        <v>1.7970141946570053E-3</v>
      </c>
      <c r="AU159">
        <v>24409</v>
      </c>
      <c r="AV159">
        <v>13815</v>
      </c>
      <c r="AW159">
        <v>27374</v>
      </c>
      <c r="AX159">
        <v>15644</v>
      </c>
      <c r="AY159">
        <v>25398</v>
      </c>
      <c r="AZ159">
        <v>14248</v>
      </c>
      <c r="BA159">
        <v>25082</v>
      </c>
      <c r="BB159">
        <v>14346</v>
      </c>
      <c r="BD159" s="75">
        <v>49880</v>
      </c>
      <c r="BE159" s="75">
        <v>23999</v>
      </c>
    </row>
    <row r="160" spans="1:57" x14ac:dyDescent="0.6">
      <c r="A160" s="33" t="s">
        <v>163</v>
      </c>
      <c r="B160" s="22">
        <v>530020</v>
      </c>
      <c r="C160" s="23">
        <v>0.01</v>
      </c>
      <c r="D160" s="22">
        <v>648711</v>
      </c>
      <c r="E160" s="23">
        <v>0.02</v>
      </c>
      <c r="F160" s="14"/>
      <c r="G160" s="24">
        <v>666298</v>
      </c>
      <c r="H160" s="25">
        <v>0.01</v>
      </c>
      <c r="I160" s="24">
        <v>618224</v>
      </c>
      <c r="J160" s="25">
        <v>0.02</v>
      </c>
      <c r="K160" s="14"/>
      <c r="L160" s="24">
        <v>700432</v>
      </c>
      <c r="M160" s="25">
        <v>0.01</v>
      </c>
      <c r="N160" s="24">
        <v>581372</v>
      </c>
      <c r="O160" s="25">
        <v>0.02</v>
      </c>
      <c r="P160" s="14"/>
      <c r="Q160" s="24">
        <v>726320</v>
      </c>
      <c r="R160" s="25">
        <v>0.01</v>
      </c>
      <c r="S160" s="24">
        <v>602520</v>
      </c>
      <c r="T160" s="25">
        <v>0.02</v>
      </c>
      <c r="U160" s="14"/>
      <c r="V160" s="24">
        <v>708191</v>
      </c>
      <c r="W160" s="25">
        <v>0.01</v>
      </c>
      <c r="X160" s="24">
        <v>597022</v>
      </c>
      <c r="Y160" s="25">
        <v>0.02</v>
      </c>
      <c r="Z160" s="14"/>
      <c r="AA160" s="22">
        <v>720084</v>
      </c>
      <c r="AB160" s="23">
        <v>0.01</v>
      </c>
      <c r="AC160" s="22">
        <v>589413</v>
      </c>
      <c r="AD160" s="23">
        <v>0.02</v>
      </c>
      <c r="AF160" s="83">
        <v>693026</v>
      </c>
      <c r="AG160" s="84">
        <v>0.01</v>
      </c>
      <c r="AH160" s="83">
        <v>570619</v>
      </c>
      <c r="AI160" s="84">
        <v>0.02</v>
      </c>
      <c r="AJ160" s="281"/>
      <c r="AK160" s="82">
        <v>794994</v>
      </c>
      <c r="AL160" s="79">
        <v>0.01</v>
      </c>
      <c r="AM160" s="82">
        <v>592790</v>
      </c>
      <c r="AN160" s="79">
        <v>0.02</v>
      </c>
      <c r="AO160" s="18"/>
      <c r="AP160" s="24">
        <f t="shared" si="24"/>
        <v>1122969</v>
      </c>
      <c r="AQ160" s="110">
        <f t="shared" si="21"/>
        <v>1.2310216954215001E-2</v>
      </c>
      <c r="AR160" s="24">
        <f t="shared" si="25"/>
        <v>642992</v>
      </c>
      <c r="AS160" s="110">
        <f t="shared" si="22"/>
        <v>1.9903635489137463E-2</v>
      </c>
      <c r="AU160">
        <v>282770</v>
      </c>
      <c r="AV160">
        <v>162420</v>
      </c>
      <c r="AW160">
        <v>281712</v>
      </c>
      <c r="AX160">
        <v>161156</v>
      </c>
      <c r="AY160">
        <v>313829</v>
      </c>
      <c r="AZ160">
        <v>179634</v>
      </c>
      <c r="BA160">
        <v>244658</v>
      </c>
      <c r="BB160">
        <v>139782</v>
      </c>
      <c r="BD160" s="75">
        <v>497542</v>
      </c>
      <c r="BE160" s="75">
        <v>225585</v>
      </c>
    </row>
    <row r="161" spans="1:57" x14ac:dyDescent="0.6">
      <c r="A161" s="33" t="s">
        <v>164</v>
      </c>
      <c r="B161" s="22">
        <v>99393</v>
      </c>
      <c r="C161" s="23">
        <v>0</v>
      </c>
      <c r="D161" s="22">
        <v>143230</v>
      </c>
      <c r="E161" s="23">
        <v>0.01</v>
      </c>
      <c r="F161" s="14"/>
      <c r="G161" s="24">
        <v>141657</v>
      </c>
      <c r="H161" s="25">
        <v>0</v>
      </c>
      <c r="I161" s="24">
        <v>153394</v>
      </c>
      <c r="J161" s="25">
        <v>0.01</v>
      </c>
      <c r="K161" s="14"/>
      <c r="L161" s="24">
        <v>148301</v>
      </c>
      <c r="M161" s="25">
        <v>0</v>
      </c>
      <c r="N161" s="24">
        <v>134458</v>
      </c>
      <c r="O161" s="25">
        <v>0.01</v>
      </c>
      <c r="P161" s="14"/>
      <c r="Q161" s="24">
        <v>150780</v>
      </c>
      <c r="R161" s="25">
        <v>0</v>
      </c>
      <c r="S161" s="24">
        <v>134098</v>
      </c>
      <c r="T161" s="25">
        <v>0.01</v>
      </c>
      <c r="U161" s="14"/>
      <c r="V161" s="24">
        <v>148831</v>
      </c>
      <c r="W161" s="25">
        <v>0</v>
      </c>
      <c r="X161" s="24">
        <v>133664</v>
      </c>
      <c r="Y161" s="25">
        <v>0.01</v>
      </c>
      <c r="Z161" s="14"/>
      <c r="AA161" s="22">
        <v>147066</v>
      </c>
      <c r="AB161" s="23">
        <v>0</v>
      </c>
      <c r="AC161" s="22">
        <v>132382</v>
      </c>
      <c r="AD161" s="23">
        <v>0.01</v>
      </c>
      <c r="AF161" s="83">
        <v>149082</v>
      </c>
      <c r="AG161" s="84">
        <v>0</v>
      </c>
      <c r="AH161" s="83">
        <v>136492</v>
      </c>
      <c r="AI161" s="84">
        <v>0</v>
      </c>
      <c r="AJ161" s="281"/>
      <c r="AK161" s="82">
        <v>192233</v>
      </c>
      <c r="AL161" s="79">
        <v>0</v>
      </c>
      <c r="AM161" s="82">
        <v>149880</v>
      </c>
      <c r="AN161" s="79">
        <v>0</v>
      </c>
      <c r="AO161" s="18"/>
      <c r="AP161" s="24">
        <f t="shared" si="24"/>
        <v>268325</v>
      </c>
      <c r="AQ161" s="110">
        <f t="shared" si="21"/>
        <v>2.9414337922415846E-3</v>
      </c>
      <c r="AR161" s="24">
        <f t="shared" si="25"/>
        <v>150098</v>
      </c>
      <c r="AS161" s="110">
        <f t="shared" si="22"/>
        <v>4.6462411346463953E-3</v>
      </c>
      <c r="AU161">
        <v>63300</v>
      </c>
      <c r="AV161">
        <v>35581</v>
      </c>
      <c r="AW161">
        <v>64760</v>
      </c>
      <c r="AX161">
        <v>35879</v>
      </c>
      <c r="AY161">
        <v>66438</v>
      </c>
      <c r="AZ161">
        <v>37140</v>
      </c>
      <c r="BA161">
        <v>73827</v>
      </c>
      <c r="BB161">
        <v>41498</v>
      </c>
      <c r="BD161" s="75">
        <v>166879</v>
      </c>
      <c r="BE161" s="75">
        <v>85224</v>
      </c>
    </row>
    <row r="162" spans="1:57" x14ac:dyDescent="0.6">
      <c r="A162" s="33" t="s">
        <v>165</v>
      </c>
      <c r="B162" s="22">
        <v>172339</v>
      </c>
      <c r="C162" s="23">
        <v>0</v>
      </c>
      <c r="D162" s="22">
        <v>199435</v>
      </c>
      <c r="E162" s="23">
        <v>0.01</v>
      </c>
      <c r="F162" s="14"/>
      <c r="G162" s="24">
        <v>260436</v>
      </c>
      <c r="H162" s="25">
        <v>0</v>
      </c>
      <c r="I162" s="24">
        <v>217183</v>
      </c>
      <c r="J162" s="25">
        <v>0.01</v>
      </c>
      <c r="K162" s="14"/>
      <c r="L162" s="24">
        <v>311601</v>
      </c>
      <c r="M162" s="25">
        <v>0</v>
      </c>
      <c r="N162" s="24">
        <v>230720</v>
      </c>
      <c r="O162" s="25">
        <v>0.01</v>
      </c>
      <c r="P162" s="14"/>
      <c r="Q162" s="24">
        <v>463452</v>
      </c>
      <c r="R162" s="25">
        <v>0.01</v>
      </c>
      <c r="S162" s="24">
        <v>304153</v>
      </c>
      <c r="T162" s="25">
        <v>0.01</v>
      </c>
      <c r="U162" s="14"/>
      <c r="V162" s="24">
        <v>528695</v>
      </c>
      <c r="W162" s="25">
        <v>0.01</v>
      </c>
      <c r="X162" s="24">
        <v>346296</v>
      </c>
      <c r="Y162" s="25">
        <v>0.01</v>
      </c>
      <c r="Z162" s="14"/>
      <c r="AA162" s="22">
        <v>491290</v>
      </c>
      <c r="AB162" s="23">
        <v>0.01</v>
      </c>
      <c r="AC162" s="22">
        <v>316433</v>
      </c>
      <c r="AD162" s="23">
        <v>0.01</v>
      </c>
      <c r="AF162" s="83">
        <v>426502</v>
      </c>
      <c r="AG162" s="84">
        <v>0.01</v>
      </c>
      <c r="AH162" s="83">
        <v>275724</v>
      </c>
      <c r="AI162" s="84">
        <v>0.01</v>
      </c>
      <c r="AJ162" s="281"/>
      <c r="AK162" s="82">
        <v>443929</v>
      </c>
      <c r="AL162" s="79">
        <v>0.01</v>
      </c>
      <c r="AM162" s="82">
        <v>284505</v>
      </c>
      <c r="AN162" s="79">
        <v>0.01</v>
      </c>
      <c r="AO162" s="18"/>
      <c r="AP162" s="24">
        <f t="shared" si="24"/>
        <v>641124</v>
      </c>
      <c r="AQ162" s="110">
        <f t="shared" si="21"/>
        <v>7.0281330424563256E-3</v>
      </c>
      <c r="AR162" s="24">
        <f t="shared" si="25"/>
        <v>357302</v>
      </c>
      <c r="AS162" s="110">
        <f t="shared" si="22"/>
        <v>1.1060182346809593E-2</v>
      </c>
      <c r="AU162">
        <v>157920</v>
      </c>
      <c r="AV162">
        <v>88235</v>
      </c>
      <c r="AW162">
        <v>160567</v>
      </c>
      <c r="AX162">
        <v>89300</v>
      </c>
      <c r="AY162">
        <v>169196</v>
      </c>
      <c r="AZ162">
        <v>94796</v>
      </c>
      <c r="BA162">
        <v>153441</v>
      </c>
      <c r="BB162">
        <v>84971</v>
      </c>
      <c r="BD162" s="75">
        <v>277888</v>
      </c>
      <c r="BE162" s="75">
        <v>126277</v>
      </c>
    </row>
    <row r="163" spans="1:57" x14ac:dyDescent="0.6">
      <c r="A163" s="32" t="s">
        <v>166</v>
      </c>
      <c r="B163" s="22"/>
      <c r="C163" s="23"/>
      <c r="D163" s="22"/>
      <c r="E163" s="23"/>
      <c r="F163" s="14"/>
      <c r="G163" s="24"/>
      <c r="H163" s="25"/>
      <c r="I163" s="24"/>
      <c r="J163" s="25"/>
      <c r="K163" s="14"/>
      <c r="L163" s="24"/>
      <c r="M163" s="25"/>
      <c r="N163" s="24"/>
      <c r="O163" s="25"/>
      <c r="P163" s="14"/>
      <c r="Q163" s="24"/>
      <c r="R163" s="25"/>
      <c r="S163" s="24"/>
      <c r="T163" s="25"/>
      <c r="U163" s="14"/>
      <c r="V163" s="24"/>
      <c r="W163" s="25"/>
      <c r="X163" s="24"/>
      <c r="Y163" s="25"/>
      <c r="Z163" s="14"/>
      <c r="AA163" s="22">
        <v>64983</v>
      </c>
      <c r="AB163" s="23">
        <v>0</v>
      </c>
      <c r="AC163" s="22">
        <v>67173</v>
      </c>
      <c r="AD163" s="23">
        <v>0</v>
      </c>
      <c r="AF163" s="83">
        <v>134218</v>
      </c>
      <c r="AG163" s="84">
        <v>0</v>
      </c>
      <c r="AH163" s="83">
        <v>136353</v>
      </c>
      <c r="AI163" s="84">
        <v>0</v>
      </c>
      <c r="AJ163" s="281"/>
      <c r="AK163" s="82">
        <v>213988</v>
      </c>
      <c r="AL163" s="79">
        <v>0</v>
      </c>
      <c r="AM163" s="82">
        <v>174853</v>
      </c>
      <c r="AN163" s="79">
        <v>0.01</v>
      </c>
      <c r="AO163" s="18"/>
      <c r="AP163" s="24">
        <f t="shared" si="24"/>
        <v>346616</v>
      </c>
      <c r="AQ163" s="110">
        <f t="shared" si="21"/>
        <v>3.7996758234663526E-3</v>
      </c>
      <c r="AR163" s="24">
        <f t="shared" si="25"/>
        <v>195736</v>
      </c>
      <c r="AS163" s="110">
        <f t="shared" si="22"/>
        <v>6.0589525158972592E-3</v>
      </c>
      <c r="AU163">
        <v>81553</v>
      </c>
      <c r="AV163">
        <v>46342</v>
      </c>
      <c r="AW163">
        <v>86633</v>
      </c>
      <c r="AX163">
        <v>48750</v>
      </c>
      <c r="AY163">
        <v>88652</v>
      </c>
      <c r="AZ163">
        <v>50158</v>
      </c>
      <c r="BA163">
        <v>89778</v>
      </c>
      <c r="BB163">
        <v>50486</v>
      </c>
      <c r="BD163" s="75">
        <v>154816</v>
      </c>
      <c r="BE163" s="75">
        <v>71862</v>
      </c>
    </row>
    <row r="164" spans="1:57" x14ac:dyDescent="0.6">
      <c r="A164" s="32" t="s">
        <v>167</v>
      </c>
      <c r="B164" s="22"/>
      <c r="C164" s="23"/>
      <c r="D164" s="22"/>
      <c r="E164" s="23"/>
      <c r="F164" s="14"/>
      <c r="G164" s="24"/>
      <c r="H164" s="25"/>
      <c r="I164" s="24"/>
      <c r="J164" s="25"/>
      <c r="K164" s="14"/>
      <c r="L164" s="24"/>
      <c r="M164" s="25"/>
      <c r="N164" s="24"/>
      <c r="O164" s="25"/>
      <c r="P164" s="14"/>
      <c r="Q164" s="24"/>
      <c r="R164" s="25"/>
      <c r="S164" s="24"/>
      <c r="T164" s="25"/>
      <c r="U164" s="14"/>
      <c r="V164" s="24"/>
      <c r="W164" s="25"/>
      <c r="X164" s="24"/>
      <c r="Y164" s="25"/>
      <c r="Z164" s="14"/>
      <c r="AA164" s="22">
        <v>135190</v>
      </c>
      <c r="AB164" s="23">
        <v>0</v>
      </c>
      <c r="AC164" s="22">
        <v>113199</v>
      </c>
      <c r="AD164" s="23">
        <v>0</v>
      </c>
      <c r="AF164" s="83">
        <v>282529</v>
      </c>
      <c r="AG164" s="84">
        <v>0</v>
      </c>
      <c r="AH164" s="83">
        <v>237427</v>
      </c>
      <c r="AI164" s="84">
        <v>0.01</v>
      </c>
      <c r="AJ164" s="281"/>
      <c r="AK164" s="82">
        <v>319240</v>
      </c>
      <c r="AL164" s="79">
        <v>0</v>
      </c>
      <c r="AM164" s="82">
        <v>234989</v>
      </c>
      <c r="AN164" s="79">
        <v>0.01</v>
      </c>
      <c r="AO164" s="18"/>
      <c r="AP164" s="24">
        <f t="shared" si="24"/>
        <v>477563</v>
      </c>
      <c r="AQ164" s="110">
        <f t="shared" si="21"/>
        <v>5.23514374778447E-3</v>
      </c>
      <c r="AR164" s="24">
        <f t="shared" si="25"/>
        <v>267966</v>
      </c>
      <c r="AS164" s="110">
        <f t="shared" si="22"/>
        <v>8.2948117355771296E-3</v>
      </c>
      <c r="AU164">
        <v>120522</v>
      </c>
      <c r="AV164">
        <v>67733</v>
      </c>
      <c r="AW164">
        <v>115109</v>
      </c>
      <c r="AX164">
        <v>64601</v>
      </c>
      <c r="AY164">
        <v>132332</v>
      </c>
      <c r="AZ164">
        <v>74231</v>
      </c>
      <c r="BA164">
        <v>109600</v>
      </c>
      <c r="BB164">
        <v>61401</v>
      </c>
      <c r="BD164" s="75">
        <v>207508</v>
      </c>
      <c r="BE164" s="75">
        <v>94206</v>
      </c>
    </row>
    <row r="165" spans="1:57" x14ac:dyDescent="0.6">
      <c r="A165" s="32" t="s">
        <v>168</v>
      </c>
      <c r="B165" s="22"/>
      <c r="C165" s="23"/>
      <c r="D165" s="22"/>
      <c r="E165" s="23"/>
      <c r="F165" s="14"/>
      <c r="G165" s="24"/>
      <c r="H165" s="25"/>
      <c r="I165" s="24"/>
      <c r="J165" s="25"/>
      <c r="K165" s="14"/>
      <c r="L165" s="24"/>
      <c r="M165" s="25"/>
      <c r="N165" s="24"/>
      <c r="O165" s="25"/>
      <c r="P165" s="14"/>
      <c r="Q165" s="24"/>
      <c r="R165" s="25"/>
      <c r="S165" s="24"/>
      <c r="T165" s="25"/>
      <c r="U165" s="14"/>
      <c r="V165" s="24"/>
      <c r="W165" s="25"/>
      <c r="X165" s="24"/>
      <c r="Y165" s="25"/>
      <c r="Z165" s="14"/>
      <c r="AA165" s="22">
        <v>74919</v>
      </c>
      <c r="AB165" s="23">
        <v>0</v>
      </c>
      <c r="AC165" s="22">
        <v>70549</v>
      </c>
      <c r="AD165" s="23">
        <v>0</v>
      </c>
      <c r="AF165" s="83">
        <v>197755</v>
      </c>
      <c r="AG165" s="84">
        <v>0</v>
      </c>
      <c r="AH165" s="83">
        <v>190460</v>
      </c>
      <c r="AI165" s="84">
        <v>0.01</v>
      </c>
      <c r="AJ165" s="281"/>
      <c r="AK165" s="82">
        <v>241493</v>
      </c>
      <c r="AL165" s="79">
        <v>0</v>
      </c>
      <c r="AM165" s="82">
        <v>200063</v>
      </c>
      <c r="AN165" s="79">
        <v>0.01</v>
      </c>
      <c r="AO165" s="18"/>
      <c r="AP165" s="24">
        <f t="shared" si="24"/>
        <v>381175</v>
      </c>
      <c r="AQ165" s="110">
        <f t="shared" si="21"/>
        <v>4.1785186835281317E-3</v>
      </c>
      <c r="AR165" s="24">
        <f t="shared" si="25"/>
        <v>214885</v>
      </c>
      <c r="AS165" s="110">
        <f t="shared" si="22"/>
        <v>6.651704394585475E-3</v>
      </c>
      <c r="AU165">
        <v>88186</v>
      </c>
      <c r="AV165">
        <v>49898</v>
      </c>
      <c r="AW165">
        <v>100456</v>
      </c>
      <c r="AX165">
        <v>56857</v>
      </c>
      <c r="AY165">
        <v>105559</v>
      </c>
      <c r="AZ165">
        <v>59181</v>
      </c>
      <c r="BA165">
        <v>86974</v>
      </c>
      <c r="BB165">
        <v>48949</v>
      </c>
      <c r="BD165" s="75">
        <v>139070</v>
      </c>
      <c r="BE165" s="75">
        <v>62459</v>
      </c>
    </row>
    <row r="166" spans="1:57" x14ac:dyDescent="0.6">
      <c r="A166" s="32" t="s">
        <v>169</v>
      </c>
      <c r="B166" s="22"/>
      <c r="C166" s="23"/>
      <c r="D166" s="22"/>
      <c r="E166" s="23"/>
      <c r="F166" s="14"/>
      <c r="G166" s="24"/>
      <c r="H166" s="25"/>
      <c r="I166" s="24"/>
      <c r="J166" s="25"/>
      <c r="K166" s="14"/>
      <c r="L166" s="24"/>
      <c r="M166" s="25"/>
      <c r="N166" s="24"/>
      <c r="O166" s="25"/>
      <c r="P166" s="14"/>
      <c r="Q166" s="24"/>
      <c r="R166" s="25"/>
      <c r="S166" s="24"/>
      <c r="T166" s="25"/>
      <c r="U166" s="14"/>
      <c r="V166" s="24"/>
      <c r="W166" s="25"/>
      <c r="X166" s="24"/>
      <c r="Y166" s="25"/>
      <c r="Z166" s="14"/>
      <c r="AA166" s="22">
        <v>350376</v>
      </c>
      <c r="AB166" s="23">
        <v>0.01</v>
      </c>
      <c r="AC166" s="22">
        <v>272409</v>
      </c>
      <c r="AD166" s="23">
        <v>0.01</v>
      </c>
      <c r="AF166" s="83">
        <v>682795</v>
      </c>
      <c r="AG166" s="84">
        <v>0.01</v>
      </c>
      <c r="AH166" s="83">
        <v>530439</v>
      </c>
      <c r="AI166" s="84">
        <v>0.02</v>
      </c>
      <c r="AJ166" s="281"/>
      <c r="AK166" s="82">
        <v>811430</v>
      </c>
      <c r="AL166" s="79">
        <v>0.01</v>
      </c>
      <c r="AM166" s="82">
        <v>568311</v>
      </c>
      <c r="AN166" s="79">
        <v>0.02</v>
      </c>
      <c r="AO166" s="18"/>
      <c r="AP166" s="24">
        <f t="shared" si="24"/>
        <v>1130159</v>
      </c>
      <c r="AQ166" s="110">
        <f t="shared" si="21"/>
        <v>1.2389035211798963E-2</v>
      </c>
      <c r="AR166" s="24">
        <f t="shared" si="25"/>
        <v>638899</v>
      </c>
      <c r="AS166" s="110">
        <f t="shared" si="22"/>
        <v>1.9776937831846177E-2</v>
      </c>
      <c r="AU166">
        <v>272317</v>
      </c>
      <c r="AV166">
        <v>153086</v>
      </c>
      <c r="AW166">
        <v>227501</v>
      </c>
      <c r="AX166">
        <v>127458</v>
      </c>
      <c r="AY166">
        <v>325316</v>
      </c>
      <c r="AZ166">
        <v>185454</v>
      </c>
      <c r="BA166">
        <v>305025</v>
      </c>
      <c r="BB166">
        <v>172901</v>
      </c>
      <c r="BD166" s="75">
        <v>462810</v>
      </c>
      <c r="BE166" s="75">
        <v>212561</v>
      </c>
    </row>
    <row r="167" spans="1:57" x14ac:dyDescent="0.6">
      <c r="A167" s="33" t="s">
        <v>170</v>
      </c>
      <c r="B167" s="22">
        <v>177368</v>
      </c>
      <c r="C167" s="23">
        <v>0</v>
      </c>
      <c r="D167" s="22">
        <v>255655</v>
      </c>
      <c r="E167" s="23">
        <v>0.01</v>
      </c>
      <c r="F167" s="14"/>
      <c r="G167" s="24">
        <v>249971</v>
      </c>
      <c r="H167" s="25">
        <v>0</v>
      </c>
      <c r="I167" s="24">
        <v>254982</v>
      </c>
      <c r="J167" s="25">
        <v>0.01</v>
      </c>
      <c r="K167" s="14"/>
      <c r="L167" s="24">
        <v>270593</v>
      </c>
      <c r="M167" s="25">
        <v>0</v>
      </c>
      <c r="N167" s="24">
        <v>244305</v>
      </c>
      <c r="O167" s="25">
        <v>0.01</v>
      </c>
      <c r="P167" s="14"/>
      <c r="Q167" s="24">
        <v>267332</v>
      </c>
      <c r="R167" s="25">
        <v>0</v>
      </c>
      <c r="S167" s="24">
        <v>237146</v>
      </c>
      <c r="T167" s="25">
        <v>0.01</v>
      </c>
      <c r="U167" s="14"/>
      <c r="V167" s="24">
        <v>262757</v>
      </c>
      <c r="W167" s="25">
        <v>0</v>
      </c>
      <c r="X167" s="24">
        <v>237665</v>
      </c>
      <c r="Y167" s="25">
        <v>0.01</v>
      </c>
      <c r="Z167" s="14"/>
      <c r="AA167" s="22">
        <v>277653</v>
      </c>
      <c r="AB167" s="23">
        <v>0</v>
      </c>
      <c r="AC167" s="22">
        <v>246781</v>
      </c>
      <c r="AD167" s="23">
        <v>0.01</v>
      </c>
      <c r="AF167" s="83">
        <v>277455</v>
      </c>
      <c r="AG167" s="84">
        <v>0</v>
      </c>
      <c r="AH167" s="83">
        <v>246466</v>
      </c>
      <c r="AI167" s="84">
        <v>0.01</v>
      </c>
      <c r="AJ167" s="281"/>
      <c r="AK167" s="82">
        <v>304340</v>
      </c>
      <c r="AL167" s="79">
        <v>0</v>
      </c>
      <c r="AM167" s="82">
        <v>242982</v>
      </c>
      <c r="AN167" s="79">
        <v>0.01</v>
      </c>
      <c r="AO167" s="18"/>
      <c r="AP167" s="24">
        <f t="shared" si="24"/>
        <v>467123</v>
      </c>
      <c r="AQ167" s="110">
        <f t="shared" si="21"/>
        <v>5.1206983223078938E-3</v>
      </c>
      <c r="AR167" s="24">
        <f t="shared" si="25"/>
        <v>267850</v>
      </c>
      <c r="AS167" s="110">
        <f t="shared" si="22"/>
        <v>8.2912209883878336E-3</v>
      </c>
      <c r="AU167">
        <v>107808</v>
      </c>
      <c r="AV167">
        <v>62217</v>
      </c>
      <c r="AW167">
        <v>120252</v>
      </c>
      <c r="AX167">
        <v>69352</v>
      </c>
      <c r="AY167">
        <v>122493</v>
      </c>
      <c r="AZ167">
        <v>69818</v>
      </c>
      <c r="BA167">
        <v>116570</v>
      </c>
      <c r="BB167">
        <v>66463</v>
      </c>
      <c r="BD167" s="75">
        <v>202045</v>
      </c>
      <c r="BE167" s="75">
        <v>93531</v>
      </c>
    </row>
    <row r="168" spans="1:57" x14ac:dyDescent="0.6">
      <c r="A168" s="33" t="s">
        <v>171</v>
      </c>
      <c r="B168" s="22">
        <v>252894</v>
      </c>
      <c r="C168" s="23">
        <v>0</v>
      </c>
      <c r="D168" s="22">
        <v>136662</v>
      </c>
      <c r="E168" s="23">
        <v>0.01</v>
      </c>
      <c r="F168" s="14"/>
      <c r="G168" s="24">
        <v>315823</v>
      </c>
      <c r="H168" s="25">
        <v>0.01</v>
      </c>
      <c r="I168" s="24">
        <v>143645</v>
      </c>
      <c r="J168" s="25">
        <v>0.01</v>
      </c>
      <c r="K168" s="14"/>
      <c r="L168" s="24">
        <v>335134</v>
      </c>
      <c r="M168" s="25">
        <v>0.01</v>
      </c>
      <c r="N168" s="24">
        <v>139977</v>
      </c>
      <c r="O168" s="25">
        <v>0.01</v>
      </c>
      <c r="P168" s="14"/>
      <c r="Q168" s="24">
        <v>349961</v>
      </c>
      <c r="R168" s="25">
        <v>0.01</v>
      </c>
      <c r="S168" s="24">
        <v>146311</v>
      </c>
      <c r="T168" s="25">
        <v>0.01</v>
      </c>
      <c r="U168" s="14"/>
      <c r="V168" s="24">
        <v>380768</v>
      </c>
      <c r="W168" s="25">
        <v>0.01</v>
      </c>
      <c r="X168" s="24">
        <v>161117</v>
      </c>
      <c r="Y168" s="25">
        <v>0.01</v>
      </c>
      <c r="Z168" s="14"/>
      <c r="AA168" s="22">
        <v>364157</v>
      </c>
      <c r="AB168" s="23">
        <v>0.01</v>
      </c>
      <c r="AC168" s="22">
        <v>154841</v>
      </c>
      <c r="AD168" s="23">
        <v>0.01</v>
      </c>
      <c r="AF168" s="83">
        <v>357377</v>
      </c>
      <c r="AG168" s="84">
        <v>0</v>
      </c>
      <c r="AH168" s="83">
        <v>153153</v>
      </c>
      <c r="AI168" s="84">
        <v>0.01</v>
      </c>
      <c r="AJ168" s="281"/>
      <c r="AK168" s="82">
        <v>380556</v>
      </c>
      <c r="AL168" s="79">
        <v>0</v>
      </c>
      <c r="AM168" s="82">
        <v>156739</v>
      </c>
      <c r="AN168" s="79">
        <v>0.01</v>
      </c>
      <c r="AO168" s="18"/>
      <c r="AP168" s="24">
        <f t="shared" si="24"/>
        <v>475583</v>
      </c>
      <c r="AQ168" s="110">
        <f t="shared" si="21"/>
        <v>5.2134385808837395E-3</v>
      </c>
      <c r="AR168" s="24">
        <f t="shared" si="25"/>
        <v>179247</v>
      </c>
      <c r="AS168" s="110">
        <f t="shared" si="22"/>
        <v>5.5485401848256637E-3</v>
      </c>
      <c r="AU168">
        <v>112094</v>
      </c>
      <c r="AV168">
        <v>42127</v>
      </c>
      <c r="AW168">
        <v>119779</v>
      </c>
      <c r="AX168">
        <v>45441</v>
      </c>
      <c r="AY168">
        <v>126753</v>
      </c>
      <c r="AZ168">
        <v>47481</v>
      </c>
      <c r="BA168">
        <v>116957</v>
      </c>
      <c r="BB168">
        <v>44198</v>
      </c>
      <c r="BD168" s="75">
        <v>148939</v>
      </c>
      <c r="BE168" s="75">
        <v>58593</v>
      </c>
    </row>
    <row r="169" spans="1:57" x14ac:dyDescent="0.6">
      <c r="A169" s="33" t="s">
        <v>172</v>
      </c>
      <c r="B169" s="22">
        <v>15291</v>
      </c>
      <c r="C169" s="23">
        <v>0</v>
      </c>
      <c r="D169" s="22">
        <v>305829</v>
      </c>
      <c r="E169" s="23">
        <v>0.01</v>
      </c>
      <c r="F169" s="14"/>
      <c r="G169" s="24">
        <v>12975</v>
      </c>
      <c r="H169" s="25">
        <v>0</v>
      </c>
      <c r="I169" s="24">
        <v>259353</v>
      </c>
      <c r="J169" s="25">
        <v>0.01</v>
      </c>
      <c r="K169" s="14"/>
      <c r="L169" s="24">
        <v>10583</v>
      </c>
      <c r="M169" s="25">
        <v>0</v>
      </c>
      <c r="N169" s="24">
        <v>211655</v>
      </c>
      <c r="O169" s="25">
        <v>0.01</v>
      </c>
      <c r="P169" s="14"/>
      <c r="Q169" s="24">
        <v>11625</v>
      </c>
      <c r="R169" s="25">
        <v>0</v>
      </c>
      <c r="S169" s="24">
        <v>232500</v>
      </c>
      <c r="T169" s="25">
        <v>0.01</v>
      </c>
      <c r="U169" s="14"/>
      <c r="V169" s="24">
        <v>12163</v>
      </c>
      <c r="W169" s="25">
        <v>0</v>
      </c>
      <c r="X169" s="24">
        <v>243267</v>
      </c>
      <c r="Y169" s="25">
        <v>0.01</v>
      </c>
      <c r="Z169" s="14"/>
      <c r="AA169" s="22">
        <v>192513</v>
      </c>
      <c r="AB169" s="23">
        <v>0</v>
      </c>
      <c r="AC169" s="22">
        <v>258239</v>
      </c>
      <c r="AD169" s="23">
        <v>0.01</v>
      </c>
      <c r="AF169" s="83">
        <v>397402</v>
      </c>
      <c r="AG169" s="84">
        <v>0.01</v>
      </c>
      <c r="AH169" s="83">
        <v>291461</v>
      </c>
      <c r="AI169" s="84">
        <v>0.01</v>
      </c>
      <c r="AJ169" s="281"/>
      <c r="AK169" s="82">
        <v>458972</v>
      </c>
      <c r="AL169" s="79">
        <v>0.01</v>
      </c>
      <c r="AM169" s="82">
        <v>312620</v>
      </c>
      <c r="AN169" s="79">
        <v>0.01</v>
      </c>
      <c r="AO169" s="18"/>
      <c r="AP169" s="24">
        <f t="shared" si="24"/>
        <v>621317</v>
      </c>
      <c r="AQ169" s="110">
        <f t="shared" si="21"/>
        <v>6.8110046380104898E-3</v>
      </c>
      <c r="AR169" s="24">
        <f t="shared" si="25"/>
        <v>349358</v>
      </c>
      <c r="AS169" s="110">
        <f t="shared" si="22"/>
        <v>1.0814278073777101E-2</v>
      </c>
      <c r="AU169">
        <v>148558</v>
      </c>
      <c r="AV169">
        <v>83543</v>
      </c>
      <c r="AW169">
        <v>155767</v>
      </c>
      <c r="AX169">
        <v>87722</v>
      </c>
      <c r="AY169">
        <v>168739</v>
      </c>
      <c r="AZ169">
        <v>94798</v>
      </c>
      <c r="BA169">
        <v>148253</v>
      </c>
      <c r="BB169">
        <v>83295</v>
      </c>
      <c r="BD169" s="75">
        <v>293831</v>
      </c>
      <c r="BE169" s="75">
        <v>131241</v>
      </c>
    </row>
    <row r="170" spans="1:57" x14ac:dyDescent="0.6">
      <c r="A170" s="33" t="s">
        <v>173</v>
      </c>
      <c r="B170" s="22">
        <v>376265</v>
      </c>
      <c r="C170" s="23">
        <v>0.01</v>
      </c>
      <c r="D170" s="22">
        <v>572381</v>
      </c>
      <c r="E170" s="23">
        <v>0.02</v>
      </c>
      <c r="F170" s="14"/>
      <c r="G170" s="24">
        <v>530453</v>
      </c>
      <c r="H170" s="25">
        <v>0.01</v>
      </c>
      <c r="I170" s="24">
        <v>577054</v>
      </c>
      <c r="J170" s="25">
        <v>0.02</v>
      </c>
      <c r="K170" s="14"/>
      <c r="L170" s="24">
        <v>531336</v>
      </c>
      <c r="M170" s="25">
        <v>0.01</v>
      </c>
      <c r="N170" s="24">
        <v>492915</v>
      </c>
      <c r="O170" s="25">
        <v>0.02</v>
      </c>
      <c r="P170" s="14"/>
      <c r="Q170" s="24">
        <v>447494</v>
      </c>
      <c r="R170" s="25">
        <v>0.01</v>
      </c>
      <c r="S170" s="24">
        <v>410882</v>
      </c>
      <c r="T170" s="25">
        <v>0.02</v>
      </c>
      <c r="U170" s="14"/>
      <c r="V170" s="24">
        <v>465970</v>
      </c>
      <c r="W170" s="25">
        <v>0.01</v>
      </c>
      <c r="X170" s="24">
        <v>437370</v>
      </c>
      <c r="Y170" s="25">
        <v>0.02</v>
      </c>
      <c r="Z170" s="14"/>
      <c r="AA170" s="22">
        <v>498900</v>
      </c>
      <c r="AB170" s="23">
        <v>0.01</v>
      </c>
      <c r="AC170" s="22">
        <v>472301</v>
      </c>
      <c r="AD170" s="23">
        <v>0.02</v>
      </c>
      <c r="AF170" s="83">
        <v>558056</v>
      </c>
      <c r="AG170" s="84">
        <v>0.01</v>
      </c>
      <c r="AH170" s="83">
        <v>520400</v>
      </c>
      <c r="AI170" s="84">
        <v>0.02</v>
      </c>
      <c r="AJ170" s="281"/>
      <c r="AK170" s="82">
        <v>647622</v>
      </c>
      <c r="AL170" s="79">
        <v>0.01</v>
      </c>
      <c r="AM170" s="82">
        <v>532403</v>
      </c>
      <c r="AN170" s="79">
        <v>0.02</v>
      </c>
      <c r="AO170" s="18"/>
      <c r="AP170" s="24">
        <f t="shared" si="24"/>
        <v>1035389</v>
      </c>
      <c r="AQ170" s="110">
        <f t="shared" si="21"/>
        <v>1.1350146996050393E-2</v>
      </c>
      <c r="AR170" s="24">
        <f t="shared" si="25"/>
        <v>596423</v>
      </c>
      <c r="AS170" s="110">
        <f t="shared" si="22"/>
        <v>1.8462105266220781E-2</v>
      </c>
      <c r="AU170">
        <v>172167</v>
      </c>
      <c r="AV170">
        <v>99435</v>
      </c>
      <c r="AW170">
        <v>295311</v>
      </c>
      <c r="AX170">
        <v>171397</v>
      </c>
      <c r="AY170">
        <v>329531</v>
      </c>
      <c r="AZ170">
        <v>189103</v>
      </c>
      <c r="BA170">
        <v>238380</v>
      </c>
      <c r="BB170">
        <v>136488</v>
      </c>
      <c r="BD170" s="75">
        <v>443735</v>
      </c>
      <c r="BE170" s="75">
        <v>205963</v>
      </c>
    </row>
    <row r="171" spans="1:57" x14ac:dyDescent="0.6">
      <c r="A171" s="32" t="s">
        <v>174</v>
      </c>
      <c r="B171" s="22"/>
      <c r="C171" s="23"/>
      <c r="D171" s="22"/>
      <c r="E171" s="23"/>
      <c r="F171" s="14"/>
      <c r="G171" s="24"/>
      <c r="H171" s="25"/>
      <c r="I171" s="24"/>
      <c r="J171" s="25"/>
      <c r="K171" s="14"/>
      <c r="L171" s="24"/>
      <c r="M171" s="25"/>
      <c r="N171" s="24"/>
      <c r="O171" s="25"/>
      <c r="P171" s="14"/>
      <c r="Q171" s="24"/>
      <c r="R171" s="25"/>
      <c r="S171" s="24"/>
      <c r="T171" s="25"/>
      <c r="U171" s="14"/>
      <c r="V171" s="24"/>
      <c r="W171" s="25"/>
      <c r="X171" s="24"/>
      <c r="Y171" s="25"/>
      <c r="Z171" s="14"/>
      <c r="AA171" s="22">
        <v>56472</v>
      </c>
      <c r="AB171" s="23">
        <v>0</v>
      </c>
      <c r="AC171" s="22">
        <v>46178</v>
      </c>
      <c r="AD171" s="23">
        <v>0</v>
      </c>
      <c r="AF171" s="83">
        <v>128739</v>
      </c>
      <c r="AG171" s="84">
        <v>0</v>
      </c>
      <c r="AH171" s="83">
        <v>102705</v>
      </c>
      <c r="AI171" s="84">
        <v>0</v>
      </c>
      <c r="AJ171" s="281"/>
      <c r="AK171" s="82">
        <v>153146</v>
      </c>
      <c r="AL171" s="79">
        <v>0</v>
      </c>
      <c r="AM171" s="82">
        <v>107953</v>
      </c>
      <c r="AN171" s="79">
        <v>0</v>
      </c>
      <c r="AO171" s="18"/>
      <c r="AP171" s="24">
        <f t="shared" si="24"/>
        <v>209391</v>
      </c>
      <c r="AQ171" s="110">
        <f t="shared" si="21"/>
        <v>2.2953871729852141E-3</v>
      </c>
      <c r="AR171" s="24">
        <f t="shared" si="25"/>
        <v>118322</v>
      </c>
      <c r="AS171" s="110">
        <f t="shared" si="22"/>
        <v>3.6626240425164276E-3</v>
      </c>
      <c r="AU171">
        <v>53346</v>
      </c>
      <c r="AV171">
        <v>30110</v>
      </c>
      <c r="AW171">
        <v>38833</v>
      </c>
      <c r="AX171">
        <v>22309</v>
      </c>
      <c r="AY171">
        <v>57265</v>
      </c>
      <c r="AZ171">
        <v>32309</v>
      </c>
      <c r="BA171">
        <v>59947</v>
      </c>
      <c r="BB171">
        <v>33594</v>
      </c>
      <c r="BD171" s="75">
        <v>120615</v>
      </c>
      <c r="BE171" s="75">
        <v>58501</v>
      </c>
    </row>
    <row r="172" spans="1:57" x14ac:dyDescent="0.6">
      <c r="A172" s="33" t="s">
        <v>175</v>
      </c>
      <c r="B172" s="26">
        <v>408</v>
      </c>
      <c r="C172" s="23">
        <v>0</v>
      </c>
      <c r="D172" s="22">
        <v>8166</v>
      </c>
      <c r="E172" s="23">
        <v>0</v>
      </c>
      <c r="F172" s="14"/>
      <c r="G172" s="27">
        <v>448</v>
      </c>
      <c r="H172" s="25">
        <v>0</v>
      </c>
      <c r="I172" s="24">
        <v>8966</v>
      </c>
      <c r="J172" s="25">
        <v>0</v>
      </c>
      <c r="K172" s="14"/>
      <c r="L172" s="27">
        <v>350</v>
      </c>
      <c r="M172" s="25">
        <v>0</v>
      </c>
      <c r="N172" s="24">
        <v>6994</v>
      </c>
      <c r="O172" s="25">
        <v>0</v>
      </c>
      <c r="P172" s="14"/>
      <c r="Q172" s="24">
        <v>2540</v>
      </c>
      <c r="R172" s="25">
        <v>0</v>
      </c>
      <c r="S172" s="24">
        <v>50807</v>
      </c>
      <c r="T172" s="25">
        <v>0</v>
      </c>
      <c r="U172" s="14"/>
      <c r="V172" s="24">
        <v>5076</v>
      </c>
      <c r="W172" s="25">
        <v>0</v>
      </c>
      <c r="X172" s="24">
        <v>101513</v>
      </c>
      <c r="Y172" s="25">
        <v>0</v>
      </c>
      <c r="Z172" s="14"/>
      <c r="AA172" s="22">
        <v>79141</v>
      </c>
      <c r="AB172" s="23">
        <v>0</v>
      </c>
      <c r="AC172" s="22">
        <v>104991</v>
      </c>
      <c r="AD172" s="23">
        <v>0</v>
      </c>
      <c r="AF172" s="83">
        <v>213903</v>
      </c>
      <c r="AG172" s="84">
        <v>0</v>
      </c>
      <c r="AH172" s="83">
        <v>160208</v>
      </c>
      <c r="AI172" s="84">
        <v>0.01</v>
      </c>
      <c r="AJ172" s="281"/>
      <c r="AK172" s="82">
        <v>244917</v>
      </c>
      <c r="AL172" s="79">
        <v>0</v>
      </c>
      <c r="AM172" s="82">
        <v>168643</v>
      </c>
      <c r="AN172" s="79">
        <v>0.01</v>
      </c>
      <c r="AO172" s="18"/>
      <c r="AP172" s="24">
        <f t="shared" si="24"/>
        <v>323720</v>
      </c>
      <c r="AQ172" s="110">
        <f t="shared" si="21"/>
        <v>3.5486851662142765E-3</v>
      </c>
      <c r="AR172" s="24">
        <f t="shared" si="25"/>
        <v>181546</v>
      </c>
      <c r="AS172" s="110">
        <f t="shared" si="22"/>
        <v>5.6197050795514566E-3</v>
      </c>
      <c r="AU172">
        <v>73223</v>
      </c>
      <c r="AV172">
        <v>41129</v>
      </c>
      <c r="AW172">
        <v>84939</v>
      </c>
      <c r="AX172">
        <v>47591</v>
      </c>
      <c r="AY172">
        <v>79231</v>
      </c>
      <c r="AZ172">
        <v>44419</v>
      </c>
      <c r="BA172">
        <v>86327</v>
      </c>
      <c r="BB172">
        <v>48407</v>
      </c>
      <c r="BD172" s="75">
        <v>110816</v>
      </c>
      <c r="BE172" s="75">
        <v>49896</v>
      </c>
    </row>
    <row r="173" spans="1:57" x14ac:dyDescent="0.6">
      <c r="A173" s="32" t="s">
        <v>176</v>
      </c>
      <c r="B173" s="26"/>
      <c r="C173" s="23"/>
      <c r="D173" s="22"/>
      <c r="E173" s="23"/>
      <c r="F173" s="14"/>
      <c r="G173" s="27"/>
      <c r="H173" s="25"/>
      <c r="I173" s="24"/>
      <c r="J173" s="25"/>
      <c r="K173" s="14"/>
      <c r="L173" s="27"/>
      <c r="M173" s="25"/>
      <c r="N173" s="24"/>
      <c r="O173" s="25"/>
      <c r="P173" s="14"/>
      <c r="Q173" s="24"/>
      <c r="R173" s="25"/>
      <c r="S173" s="24"/>
      <c r="T173" s="25"/>
      <c r="U173" s="14"/>
      <c r="V173" s="24"/>
      <c r="W173" s="25"/>
      <c r="X173" s="24"/>
      <c r="Y173" s="25"/>
      <c r="Z173" s="14"/>
      <c r="AA173" s="22">
        <v>44234</v>
      </c>
      <c r="AB173" s="23">
        <v>0</v>
      </c>
      <c r="AC173" s="22">
        <v>34826</v>
      </c>
      <c r="AD173" s="23">
        <v>0</v>
      </c>
      <c r="AF173" s="88">
        <v>0</v>
      </c>
      <c r="AG173" s="84">
        <v>0</v>
      </c>
      <c r="AH173" s="88">
        <v>0</v>
      </c>
      <c r="AI173" s="84">
        <v>0</v>
      </c>
      <c r="AJ173" s="281"/>
      <c r="AK173" s="82">
        <v>107351</v>
      </c>
      <c r="AL173" s="79">
        <v>0</v>
      </c>
      <c r="AM173" s="82">
        <v>77221</v>
      </c>
      <c r="AN173" s="79">
        <v>0</v>
      </c>
      <c r="AO173" s="18"/>
      <c r="AP173" s="24">
        <f t="shared" si="24"/>
        <v>157723</v>
      </c>
      <c r="AQ173" s="110">
        <f t="shared" si="21"/>
        <v>1.7289919389312195E-3</v>
      </c>
      <c r="AR173" s="24">
        <f t="shared" si="25"/>
        <v>88629</v>
      </c>
      <c r="AS173" s="110">
        <f t="shared" si="22"/>
        <v>2.7434856262080467E-3</v>
      </c>
      <c r="AU173">
        <v>35042</v>
      </c>
      <c r="AV173">
        <v>19499</v>
      </c>
      <c r="AW173">
        <v>42772</v>
      </c>
      <c r="AX173">
        <v>24397</v>
      </c>
      <c r="AY173">
        <v>46666</v>
      </c>
      <c r="AZ173">
        <v>26150</v>
      </c>
      <c r="BA173">
        <v>33243</v>
      </c>
      <c r="BB173">
        <v>18583</v>
      </c>
      <c r="BD173" s="75">
        <v>69468</v>
      </c>
      <c r="BE173" s="75">
        <v>32141</v>
      </c>
    </row>
    <row r="174" spans="1:57" x14ac:dyDescent="0.6">
      <c r="A174" s="33" t="s">
        <v>177</v>
      </c>
      <c r="B174" s="22">
        <v>43707</v>
      </c>
      <c r="C174" s="23">
        <v>0</v>
      </c>
      <c r="D174" s="22">
        <v>58767</v>
      </c>
      <c r="E174" s="23">
        <v>0</v>
      </c>
      <c r="F174" s="14"/>
      <c r="G174" s="24">
        <v>69707</v>
      </c>
      <c r="H174" s="25">
        <v>0</v>
      </c>
      <c r="I174" s="24">
        <v>72915</v>
      </c>
      <c r="J174" s="25">
        <v>0</v>
      </c>
      <c r="K174" s="14"/>
      <c r="L174" s="24">
        <v>72051</v>
      </c>
      <c r="M174" s="25">
        <v>0</v>
      </c>
      <c r="N174" s="24">
        <v>59885</v>
      </c>
      <c r="O174" s="25">
        <v>0</v>
      </c>
      <c r="P174" s="14"/>
      <c r="Q174" s="24">
        <v>86909</v>
      </c>
      <c r="R174" s="25">
        <v>0</v>
      </c>
      <c r="S174" s="24">
        <v>70096</v>
      </c>
      <c r="T174" s="25">
        <v>0</v>
      </c>
      <c r="U174" s="14"/>
      <c r="V174" s="24">
        <v>90866</v>
      </c>
      <c r="W174" s="25">
        <v>0</v>
      </c>
      <c r="X174" s="24">
        <v>72047</v>
      </c>
      <c r="Y174" s="25">
        <v>0</v>
      </c>
      <c r="Z174" s="14"/>
      <c r="AA174" s="22">
        <v>71031</v>
      </c>
      <c r="AB174" s="23">
        <v>0</v>
      </c>
      <c r="AC174" s="22">
        <v>57709</v>
      </c>
      <c r="AD174" s="23">
        <v>0</v>
      </c>
      <c r="AF174" s="83">
        <v>74855</v>
      </c>
      <c r="AG174" s="84">
        <v>0</v>
      </c>
      <c r="AH174" s="83">
        <v>59595</v>
      </c>
      <c r="AI174" s="84">
        <v>0</v>
      </c>
      <c r="AJ174" s="281"/>
      <c r="AK174" s="82">
        <v>95593</v>
      </c>
      <c r="AL174" s="79">
        <v>0</v>
      </c>
      <c r="AM174" s="82">
        <v>70229</v>
      </c>
      <c r="AN174" s="79">
        <v>0</v>
      </c>
      <c r="AO174" s="18"/>
      <c r="AP174" s="24">
        <f t="shared" si="24"/>
        <v>139096</v>
      </c>
      <c r="AQ174" s="110">
        <f t="shared" si="21"/>
        <v>1.5247989369817775E-3</v>
      </c>
      <c r="AR174" s="24">
        <f t="shared" si="25"/>
        <v>79768</v>
      </c>
      <c r="AS174" s="110">
        <f t="shared" si="22"/>
        <v>2.4691958775498253E-3</v>
      </c>
      <c r="AU174">
        <v>35021</v>
      </c>
      <c r="AV174">
        <v>20066</v>
      </c>
      <c r="AW174">
        <v>36268</v>
      </c>
      <c r="AX174">
        <v>20770</v>
      </c>
      <c r="AY174">
        <v>34869</v>
      </c>
      <c r="AZ174">
        <v>19823</v>
      </c>
      <c r="BA174">
        <v>32938</v>
      </c>
      <c r="BB174">
        <v>19109</v>
      </c>
      <c r="BD174" s="75">
        <v>59999</v>
      </c>
      <c r="BE174" s="75">
        <v>27195</v>
      </c>
    </row>
    <row r="175" spans="1:57" x14ac:dyDescent="0.6">
      <c r="A175" s="32" t="s">
        <v>178</v>
      </c>
      <c r="B175" s="22"/>
      <c r="C175" s="23"/>
      <c r="D175" s="22"/>
      <c r="E175" s="23"/>
      <c r="F175" s="14"/>
      <c r="G175" s="24"/>
      <c r="H175" s="25"/>
      <c r="I175" s="24"/>
      <c r="J175" s="25"/>
      <c r="K175" s="14"/>
      <c r="L175" s="24"/>
      <c r="M175" s="25"/>
      <c r="N175" s="24"/>
      <c r="O175" s="25"/>
      <c r="P175" s="14"/>
      <c r="Q175" s="24"/>
      <c r="R175" s="25"/>
      <c r="S175" s="24"/>
      <c r="T175" s="25"/>
      <c r="U175" s="14"/>
      <c r="V175" s="24"/>
      <c r="W175" s="25"/>
      <c r="X175" s="24"/>
      <c r="Y175" s="25"/>
      <c r="Z175" s="14"/>
      <c r="AA175" s="22">
        <v>17614</v>
      </c>
      <c r="AB175" s="23">
        <v>0</v>
      </c>
      <c r="AC175" s="22">
        <v>18067</v>
      </c>
      <c r="AD175" s="23">
        <v>0</v>
      </c>
      <c r="AF175" s="83">
        <v>57802</v>
      </c>
      <c r="AG175" s="84">
        <v>0</v>
      </c>
      <c r="AH175" s="83">
        <v>58062</v>
      </c>
      <c r="AI175" s="84">
        <v>0</v>
      </c>
      <c r="AJ175" s="281"/>
      <c r="AK175" s="82">
        <v>74319</v>
      </c>
      <c r="AL175" s="79">
        <v>0</v>
      </c>
      <c r="AM175" s="82">
        <v>60483</v>
      </c>
      <c r="AN175" s="79">
        <v>0</v>
      </c>
      <c r="AO175" s="18"/>
      <c r="AP175" s="24">
        <f t="shared" si="24"/>
        <v>131092</v>
      </c>
      <c r="AQ175" s="110">
        <f t="shared" si="21"/>
        <v>1.4370574441164028E-3</v>
      </c>
      <c r="AR175" s="24">
        <f t="shared" si="25"/>
        <v>76067</v>
      </c>
      <c r="AS175" s="110">
        <f t="shared" si="22"/>
        <v>2.3546324693809869E-3</v>
      </c>
      <c r="AU175">
        <v>29668</v>
      </c>
      <c r="AV175">
        <v>17308</v>
      </c>
      <c r="AW175">
        <v>30081</v>
      </c>
      <c r="AX175">
        <v>17469</v>
      </c>
      <c r="AY175">
        <v>32886</v>
      </c>
      <c r="AZ175">
        <v>19136</v>
      </c>
      <c r="BA175">
        <v>38457</v>
      </c>
      <c r="BB175">
        <v>22154</v>
      </c>
      <c r="BD175" s="75">
        <v>55152</v>
      </c>
      <c r="BE175" s="75">
        <v>25913</v>
      </c>
    </row>
    <row r="176" spans="1:57" x14ac:dyDescent="0.6">
      <c r="A176" s="32" t="s">
        <v>179</v>
      </c>
      <c r="B176" s="22"/>
      <c r="C176" s="23"/>
      <c r="D176" s="22"/>
      <c r="E176" s="23"/>
      <c r="F176" s="14"/>
      <c r="G176" s="24"/>
      <c r="H176" s="25"/>
      <c r="I176" s="24"/>
      <c r="J176" s="25"/>
      <c r="K176" s="14"/>
      <c r="L176" s="24"/>
      <c r="M176" s="25"/>
      <c r="N176" s="24"/>
      <c r="O176" s="25"/>
      <c r="P176" s="14"/>
      <c r="Q176" s="24"/>
      <c r="R176" s="25"/>
      <c r="S176" s="24"/>
      <c r="T176" s="25"/>
      <c r="U176" s="14"/>
      <c r="V176" s="24"/>
      <c r="W176" s="25"/>
      <c r="X176" s="24"/>
      <c r="Y176" s="25"/>
      <c r="Z176" s="14"/>
      <c r="AA176" s="22">
        <v>1581</v>
      </c>
      <c r="AB176" s="23">
        <v>0</v>
      </c>
      <c r="AC176" s="22">
        <v>2409</v>
      </c>
      <c r="AD176" s="23">
        <v>0</v>
      </c>
      <c r="AF176" s="88">
        <v>0</v>
      </c>
      <c r="AG176" s="84">
        <v>0</v>
      </c>
      <c r="AH176" s="88">
        <v>0</v>
      </c>
      <c r="AI176" s="84">
        <v>0</v>
      </c>
      <c r="AJ176" s="281"/>
      <c r="AK176" s="82">
        <v>2866</v>
      </c>
      <c r="AL176" s="79">
        <v>0</v>
      </c>
      <c r="AM176" s="82">
        <v>3172</v>
      </c>
      <c r="AN176" s="79">
        <v>0</v>
      </c>
      <c r="AO176" s="18"/>
      <c r="AP176" s="24">
        <f t="shared" si="24"/>
        <v>4739</v>
      </c>
      <c r="AQ176" s="110">
        <f t="shared" si="21"/>
        <v>5.1949891890181196E-5</v>
      </c>
      <c r="AR176" s="24">
        <f t="shared" si="25"/>
        <v>3192</v>
      </c>
      <c r="AS176" s="110">
        <f t="shared" si="22"/>
        <v>9.8807457139943864E-5</v>
      </c>
      <c r="AU176">
        <v>1040</v>
      </c>
      <c r="AV176">
        <v>707</v>
      </c>
      <c r="AW176">
        <v>1662</v>
      </c>
      <c r="AX176">
        <v>1133</v>
      </c>
      <c r="AY176">
        <v>1408</v>
      </c>
      <c r="AZ176">
        <v>924</v>
      </c>
      <c r="BA176">
        <v>629</v>
      </c>
      <c r="BB176">
        <v>428</v>
      </c>
      <c r="BD176">
        <v>906</v>
      </c>
      <c r="BE176">
        <v>514</v>
      </c>
    </row>
    <row r="177" spans="1:57" x14ac:dyDescent="0.6">
      <c r="A177" s="33" t="s">
        <v>180</v>
      </c>
      <c r="B177" s="22">
        <v>254080</v>
      </c>
      <c r="C177" s="23">
        <v>0</v>
      </c>
      <c r="D177" s="22">
        <v>140690</v>
      </c>
      <c r="E177" s="23">
        <v>0.01</v>
      </c>
      <c r="F177" s="14"/>
      <c r="G177" s="24">
        <v>235510</v>
      </c>
      <c r="H177" s="25">
        <v>0</v>
      </c>
      <c r="I177" s="24">
        <v>124094</v>
      </c>
      <c r="J177" s="25">
        <v>0</v>
      </c>
      <c r="K177" s="14"/>
      <c r="L177" s="24">
        <v>211736</v>
      </c>
      <c r="M177" s="25">
        <v>0</v>
      </c>
      <c r="N177" s="24">
        <v>99839</v>
      </c>
      <c r="O177" s="25">
        <v>0</v>
      </c>
      <c r="P177" s="14"/>
      <c r="Q177" s="24">
        <v>198141</v>
      </c>
      <c r="R177" s="25">
        <v>0</v>
      </c>
      <c r="S177" s="24">
        <v>92310</v>
      </c>
      <c r="T177" s="25">
        <v>0</v>
      </c>
      <c r="U177" s="14"/>
      <c r="V177" s="24">
        <v>183274</v>
      </c>
      <c r="W177" s="25">
        <v>0</v>
      </c>
      <c r="X177" s="24">
        <v>85231</v>
      </c>
      <c r="Y177" s="25">
        <v>0</v>
      </c>
      <c r="Z177" s="14"/>
      <c r="AA177" s="22">
        <v>186979</v>
      </c>
      <c r="AB177" s="23">
        <v>0</v>
      </c>
      <c r="AC177" s="22">
        <v>86342</v>
      </c>
      <c r="AD177" s="23">
        <v>0</v>
      </c>
      <c r="AF177" s="83">
        <v>180624</v>
      </c>
      <c r="AG177" s="84">
        <v>0</v>
      </c>
      <c r="AH177" s="83">
        <v>83450</v>
      </c>
      <c r="AI177" s="84">
        <v>0</v>
      </c>
      <c r="AJ177" s="281"/>
      <c r="AK177" s="82">
        <v>199214</v>
      </c>
      <c r="AL177" s="79">
        <v>0</v>
      </c>
      <c r="AM177" s="82">
        <v>89406</v>
      </c>
      <c r="AN177" s="79">
        <v>0</v>
      </c>
      <c r="AO177" s="18"/>
      <c r="AP177" s="24">
        <f t="shared" si="24"/>
        <v>228678</v>
      </c>
      <c r="AQ177" s="110">
        <f t="shared" si="21"/>
        <v>2.5068152305682328E-3</v>
      </c>
      <c r="AR177" s="24">
        <f t="shared" si="25"/>
        <v>93826</v>
      </c>
      <c r="AS177" s="110">
        <f t="shared" si="22"/>
        <v>2.9043572912319463E-3</v>
      </c>
      <c r="AU177">
        <v>46952</v>
      </c>
      <c r="AV177">
        <v>18983</v>
      </c>
      <c r="AW177">
        <v>65114</v>
      </c>
      <c r="AX177">
        <v>27012</v>
      </c>
      <c r="AY177">
        <v>61842</v>
      </c>
      <c r="AZ177">
        <v>25193</v>
      </c>
      <c r="BA177">
        <v>54770</v>
      </c>
      <c r="BB177">
        <v>22638</v>
      </c>
      <c r="BD177" s="75">
        <v>78667</v>
      </c>
      <c r="BE177" s="75">
        <v>34697</v>
      </c>
    </row>
    <row r="178" spans="1:57" x14ac:dyDescent="0.6">
      <c r="A178" s="33" t="s">
        <v>181</v>
      </c>
      <c r="B178" s="22">
        <v>18841</v>
      </c>
      <c r="C178" s="23">
        <v>0</v>
      </c>
      <c r="D178" s="22">
        <v>376816</v>
      </c>
      <c r="E178" s="23">
        <v>0.01</v>
      </c>
      <c r="F178" s="14"/>
      <c r="G178" s="24">
        <v>18265</v>
      </c>
      <c r="H178" s="25">
        <v>0</v>
      </c>
      <c r="I178" s="24">
        <v>365155</v>
      </c>
      <c r="J178" s="25">
        <v>0.01</v>
      </c>
      <c r="K178" s="14"/>
      <c r="L178" s="24">
        <v>16691</v>
      </c>
      <c r="M178" s="25">
        <v>0</v>
      </c>
      <c r="N178" s="24">
        <v>333825</v>
      </c>
      <c r="O178" s="25">
        <v>0.01</v>
      </c>
      <c r="P178" s="14"/>
      <c r="Q178" s="24">
        <v>16923</v>
      </c>
      <c r="R178" s="25">
        <v>0</v>
      </c>
      <c r="S178" s="24">
        <v>338450</v>
      </c>
      <c r="T178" s="25">
        <v>0.01</v>
      </c>
      <c r="U178" s="14"/>
      <c r="V178" s="24">
        <v>15921</v>
      </c>
      <c r="W178" s="25">
        <v>0</v>
      </c>
      <c r="X178" s="24">
        <v>318412</v>
      </c>
      <c r="Y178" s="25">
        <v>0.01</v>
      </c>
      <c r="Z178" s="14"/>
      <c r="AA178" s="22">
        <v>219265</v>
      </c>
      <c r="AB178" s="23">
        <v>0</v>
      </c>
      <c r="AC178" s="22">
        <v>353130</v>
      </c>
      <c r="AD178" s="23">
        <v>0.01</v>
      </c>
      <c r="AF178" s="83">
        <v>480307</v>
      </c>
      <c r="AG178" s="84">
        <v>0.01</v>
      </c>
      <c r="AH178" s="83">
        <v>436747</v>
      </c>
      <c r="AI178" s="84">
        <v>0.01</v>
      </c>
      <c r="AJ178" s="281"/>
      <c r="AK178" s="82">
        <v>557141</v>
      </c>
      <c r="AL178" s="79">
        <v>0.01</v>
      </c>
      <c r="AM178" s="82">
        <v>443852</v>
      </c>
      <c r="AN178" s="79">
        <v>0.01</v>
      </c>
      <c r="AO178" s="18"/>
      <c r="AP178" s="24">
        <f t="shared" si="24"/>
        <v>853973</v>
      </c>
      <c r="AQ178" s="110">
        <f t="shared" si="21"/>
        <v>9.3614275220792794E-3</v>
      </c>
      <c r="AR178" s="24">
        <f t="shared" si="25"/>
        <v>483946</v>
      </c>
      <c r="AS178" s="110">
        <f t="shared" si="22"/>
        <v>1.4980411545440876E-2</v>
      </c>
      <c r="AU178">
        <v>211676</v>
      </c>
      <c r="AV178">
        <v>120325</v>
      </c>
      <c r="AW178">
        <v>168213</v>
      </c>
      <c r="AX178">
        <v>95934</v>
      </c>
      <c r="AY178">
        <v>256683</v>
      </c>
      <c r="AZ178">
        <v>144270</v>
      </c>
      <c r="BA178">
        <v>217401</v>
      </c>
      <c r="BB178">
        <v>123417</v>
      </c>
      <c r="BD178" s="75">
        <v>574998</v>
      </c>
      <c r="BE178" s="75">
        <v>263556</v>
      </c>
    </row>
    <row r="179" spans="1:57" x14ac:dyDescent="0.6">
      <c r="A179" s="32" t="s">
        <v>182</v>
      </c>
      <c r="B179" s="22"/>
      <c r="C179" s="23"/>
      <c r="D179" s="22"/>
      <c r="E179" s="23"/>
      <c r="F179" s="14"/>
      <c r="G179" s="24"/>
      <c r="H179" s="25"/>
      <c r="I179" s="24"/>
      <c r="J179" s="25"/>
      <c r="K179" s="14"/>
      <c r="L179" s="24"/>
      <c r="M179" s="25"/>
      <c r="N179" s="24"/>
      <c r="O179" s="25"/>
      <c r="P179" s="14"/>
      <c r="Q179" s="24"/>
      <c r="R179" s="25"/>
      <c r="S179" s="24"/>
      <c r="T179" s="25"/>
      <c r="U179" s="14"/>
      <c r="V179" s="24"/>
      <c r="W179" s="25"/>
      <c r="X179" s="24"/>
      <c r="Y179" s="25"/>
      <c r="Z179" s="14"/>
      <c r="AA179" s="22">
        <v>65396</v>
      </c>
      <c r="AB179" s="23">
        <v>0</v>
      </c>
      <c r="AC179" s="22">
        <v>61288</v>
      </c>
      <c r="AD179" s="23">
        <v>0</v>
      </c>
      <c r="AF179" s="83">
        <v>146492</v>
      </c>
      <c r="AG179" s="84">
        <v>0</v>
      </c>
      <c r="AH179" s="83">
        <v>136547</v>
      </c>
      <c r="AI179" s="84">
        <v>0</v>
      </c>
      <c r="AJ179" s="281"/>
      <c r="AK179" s="82">
        <v>165466</v>
      </c>
      <c r="AL179" s="79">
        <v>0</v>
      </c>
      <c r="AM179" s="82">
        <v>132946</v>
      </c>
      <c r="AN179" s="79">
        <v>0</v>
      </c>
      <c r="AO179" s="18"/>
      <c r="AP179" s="24">
        <f t="shared" si="24"/>
        <v>266985</v>
      </c>
      <c r="AQ179" s="110">
        <f t="shared" si="21"/>
        <v>2.9267444368643231E-3</v>
      </c>
      <c r="AR179" s="24">
        <f t="shared" si="25"/>
        <v>150181</v>
      </c>
      <c r="AS179" s="110">
        <f t="shared" si="22"/>
        <v>4.6488103761697713E-3</v>
      </c>
      <c r="AU179">
        <v>66966</v>
      </c>
      <c r="AV179">
        <v>37838</v>
      </c>
      <c r="AW179">
        <v>71946</v>
      </c>
      <c r="AX179">
        <v>40697</v>
      </c>
      <c r="AY179">
        <v>76514</v>
      </c>
      <c r="AZ179">
        <v>42909</v>
      </c>
      <c r="BA179">
        <v>51559</v>
      </c>
      <c r="BB179">
        <v>28737</v>
      </c>
      <c r="BD179" s="75">
        <v>123260</v>
      </c>
      <c r="BE179" s="75">
        <v>56653</v>
      </c>
    </row>
    <row r="180" spans="1:57" x14ac:dyDescent="0.6">
      <c r="A180" s="33" t="s">
        <v>183</v>
      </c>
      <c r="B180" s="22">
        <v>6217</v>
      </c>
      <c r="C180" s="23">
        <v>0</v>
      </c>
      <c r="D180" s="22">
        <v>124339</v>
      </c>
      <c r="E180" s="23">
        <v>0</v>
      </c>
      <c r="F180" s="14"/>
      <c r="G180" s="24">
        <v>6179</v>
      </c>
      <c r="H180" s="25">
        <v>0</v>
      </c>
      <c r="I180" s="24">
        <v>123479</v>
      </c>
      <c r="J180" s="25">
        <v>0</v>
      </c>
      <c r="K180" s="14"/>
      <c r="L180" s="24">
        <v>5544</v>
      </c>
      <c r="M180" s="25">
        <v>0</v>
      </c>
      <c r="N180" s="24">
        <v>110877</v>
      </c>
      <c r="O180" s="25">
        <v>0</v>
      </c>
      <c r="P180" s="14"/>
      <c r="Q180" s="24">
        <v>6083</v>
      </c>
      <c r="R180" s="25">
        <v>0</v>
      </c>
      <c r="S180" s="24">
        <v>121669</v>
      </c>
      <c r="T180" s="25">
        <v>0</v>
      </c>
      <c r="U180" s="14"/>
      <c r="V180" s="24">
        <v>6635</v>
      </c>
      <c r="W180" s="25">
        <v>0</v>
      </c>
      <c r="X180" s="24">
        <v>132706</v>
      </c>
      <c r="Y180" s="25">
        <v>0.01</v>
      </c>
      <c r="Z180" s="14"/>
      <c r="AA180" s="22">
        <v>85960</v>
      </c>
      <c r="AB180" s="23">
        <v>0</v>
      </c>
      <c r="AC180" s="22">
        <v>135169</v>
      </c>
      <c r="AD180" s="23">
        <v>0.01</v>
      </c>
      <c r="AF180" s="83">
        <v>183866</v>
      </c>
      <c r="AG180" s="84">
        <v>0</v>
      </c>
      <c r="AH180" s="83">
        <v>155540</v>
      </c>
      <c r="AI180" s="84">
        <v>0.01</v>
      </c>
      <c r="AJ180" s="281"/>
      <c r="AK180" s="82">
        <v>228888</v>
      </c>
      <c r="AL180" s="79">
        <v>0</v>
      </c>
      <c r="AM180" s="82">
        <v>170890</v>
      </c>
      <c r="AN180" s="79">
        <v>0.01</v>
      </c>
      <c r="AO180" s="18"/>
      <c r="AP180" s="24">
        <f t="shared" si="24"/>
        <v>333792</v>
      </c>
      <c r="AQ180" s="110">
        <f t="shared" si="21"/>
        <v>3.6590965000648577E-3</v>
      </c>
      <c r="AR180" s="24">
        <f t="shared" si="25"/>
        <v>188277</v>
      </c>
      <c r="AS180" s="110">
        <f t="shared" si="22"/>
        <v>5.8280612806820833E-3</v>
      </c>
      <c r="AU180">
        <v>86277</v>
      </c>
      <c r="AV180">
        <v>48598</v>
      </c>
      <c r="AW180">
        <v>74453</v>
      </c>
      <c r="AX180">
        <v>41756</v>
      </c>
      <c r="AY180">
        <v>95108</v>
      </c>
      <c r="AZ180">
        <v>53169</v>
      </c>
      <c r="BA180">
        <v>77954</v>
      </c>
      <c r="BB180">
        <v>44754</v>
      </c>
      <c r="BD180" s="75">
        <v>133287</v>
      </c>
      <c r="BE180" s="75">
        <v>58276</v>
      </c>
    </row>
    <row r="181" spans="1:57" x14ac:dyDescent="0.6">
      <c r="A181" s="32" t="s">
        <v>184</v>
      </c>
      <c r="B181" s="22"/>
      <c r="C181" s="23"/>
      <c r="D181" s="22"/>
      <c r="E181" s="23"/>
      <c r="F181" s="14"/>
      <c r="G181" s="24"/>
      <c r="H181" s="25"/>
      <c r="I181" s="24"/>
      <c r="J181" s="25"/>
      <c r="K181" s="14"/>
      <c r="L181" s="24"/>
      <c r="M181" s="25"/>
      <c r="N181" s="24"/>
      <c r="O181" s="25"/>
      <c r="P181" s="14"/>
      <c r="Q181" s="24"/>
      <c r="R181" s="25"/>
      <c r="S181" s="24"/>
      <c r="T181" s="25"/>
      <c r="U181" s="14"/>
      <c r="V181" s="24"/>
      <c r="W181" s="25"/>
      <c r="X181" s="24"/>
      <c r="Y181" s="25"/>
      <c r="Z181" s="14"/>
      <c r="AA181" s="22">
        <v>34693</v>
      </c>
      <c r="AB181" s="23">
        <v>0</v>
      </c>
      <c r="AC181" s="22">
        <v>27312</v>
      </c>
      <c r="AD181" s="23">
        <v>0.01</v>
      </c>
      <c r="AF181" s="88">
        <v>0</v>
      </c>
      <c r="AG181" s="84">
        <v>0</v>
      </c>
      <c r="AH181" s="88">
        <v>0</v>
      </c>
      <c r="AI181" s="84">
        <v>0</v>
      </c>
      <c r="AJ181" s="281"/>
      <c r="AK181" s="82">
        <v>120182</v>
      </c>
      <c r="AL181" s="79">
        <v>0</v>
      </c>
      <c r="AM181" s="82">
        <v>89579</v>
      </c>
      <c r="AN181" s="79">
        <v>0</v>
      </c>
      <c r="AO181" s="18"/>
      <c r="AP181" s="24">
        <f t="shared" si="24"/>
        <v>165076</v>
      </c>
      <c r="AQ181" s="110">
        <f t="shared" si="21"/>
        <v>1.8095970360125662E-3</v>
      </c>
      <c r="AR181" s="24">
        <f t="shared" si="25"/>
        <v>93954</v>
      </c>
      <c r="AS181" s="110">
        <f t="shared" si="22"/>
        <v>2.9083194950270319E-3</v>
      </c>
      <c r="AU181">
        <v>41532</v>
      </c>
      <c r="AV181">
        <v>23735</v>
      </c>
      <c r="AW181">
        <v>41871</v>
      </c>
      <c r="AX181">
        <v>23869</v>
      </c>
      <c r="AY181">
        <v>41726</v>
      </c>
      <c r="AZ181">
        <v>23278</v>
      </c>
      <c r="BA181">
        <v>39947</v>
      </c>
      <c r="BB181">
        <v>23072</v>
      </c>
      <c r="BD181" s="75">
        <v>101668</v>
      </c>
      <c r="BE181" s="75">
        <v>50198</v>
      </c>
    </row>
    <row r="182" spans="1:57" x14ac:dyDescent="0.6">
      <c r="A182" s="32" t="s">
        <v>185</v>
      </c>
      <c r="B182" s="22"/>
      <c r="C182" s="23"/>
      <c r="D182" s="22"/>
      <c r="E182" s="23"/>
      <c r="F182" s="14"/>
      <c r="G182" s="24"/>
      <c r="H182" s="25"/>
      <c r="I182" s="24"/>
      <c r="J182" s="25"/>
      <c r="K182" s="14"/>
      <c r="L182" s="24"/>
      <c r="M182" s="25"/>
      <c r="N182" s="24"/>
      <c r="O182" s="25"/>
      <c r="P182" s="14"/>
      <c r="Q182" s="24"/>
      <c r="R182" s="25"/>
      <c r="S182" s="24"/>
      <c r="T182" s="25"/>
      <c r="U182" s="14"/>
      <c r="V182" s="24"/>
      <c r="W182" s="25"/>
      <c r="X182" s="24"/>
      <c r="Y182" s="25"/>
      <c r="Z182" s="14"/>
      <c r="AA182" s="22">
        <v>0</v>
      </c>
      <c r="AB182" s="23">
        <v>0</v>
      </c>
      <c r="AC182" s="22">
        <v>0</v>
      </c>
      <c r="AD182" s="23">
        <v>0</v>
      </c>
      <c r="AF182" s="78"/>
      <c r="AG182" s="79"/>
      <c r="AH182" s="78"/>
      <c r="AI182" s="79"/>
      <c r="AJ182" s="281"/>
      <c r="AK182" s="82">
        <v>24</v>
      </c>
      <c r="AL182" s="79">
        <v>0</v>
      </c>
      <c r="AM182" s="82">
        <v>39</v>
      </c>
      <c r="AN182" s="79">
        <v>0</v>
      </c>
      <c r="AO182" s="18"/>
      <c r="AP182" s="24">
        <f t="shared" si="24"/>
        <v>0</v>
      </c>
      <c r="AQ182" s="110">
        <f t="shared" si="21"/>
        <v>0</v>
      </c>
      <c r="AR182" s="24">
        <f t="shared" si="25"/>
        <v>0</v>
      </c>
      <c r="AS182" s="110">
        <f t="shared" si="22"/>
        <v>0</v>
      </c>
      <c r="BD182">
        <v>91</v>
      </c>
      <c r="BE182">
        <v>91</v>
      </c>
    </row>
    <row r="183" spans="1:57" x14ac:dyDescent="0.6">
      <c r="A183" s="33" t="s">
        <v>186</v>
      </c>
      <c r="B183" s="22">
        <v>7426</v>
      </c>
      <c r="C183" s="23">
        <v>0</v>
      </c>
      <c r="D183" s="22">
        <v>148513</v>
      </c>
      <c r="E183" s="23">
        <v>0.01</v>
      </c>
      <c r="F183" s="14"/>
      <c r="G183" s="24">
        <v>7553</v>
      </c>
      <c r="H183" s="25">
        <v>0</v>
      </c>
      <c r="I183" s="24">
        <v>150930</v>
      </c>
      <c r="J183" s="25">
        <v>0.01</v>
      </c>
      <c r="K183" s="14"/>
      <c r="L183" s="24">
        <v>6491</v>
      </c>
      <c r="M183" s="25">
        <v>0</v>
      </c>
      <c r="N183" s="24">
        <v>129811</v>
      </c>
      <c r="O183" s="25">
        <v>0.01</v>
      </c>
      <c r="P183" s="14"/>
      <c r="Q183" s="24">
        <v>6723</v>
      </c>
      <c r="R183" s="25">
        <v>0</v>
      </c>
      <c r="S183" s="24">
        <v>134456</v>
      </c>
      <c r="T183" s="25">
        <v>0.01</v>
      </c>
      <c r="U183" s="14"/>
      <c r="V183" s="24">
        <v>7184</v>
      </c>
      <c r="W183" s="25">
        <v>0</v>
      </c>
      <c r="X183" s="24">
        <v>143681</v>
      </c>
      <c r="Y183" s="25">
        <v>0.01</v>
      </c>
      <c r="Z183" s="14"/>
      <c r="AA183" s="22">
        <v>130089</v>
      </c>
      <c r="AB183" s="23">
        <v>0</v>
      </c>
      <c r="AC183" s="22">
        <v>170616</v>
      </c>
      <c r="AD183" s="23">
        <v>0.01</v>
      </c>
      <c r="AF183" s="83">
        <v>265039</v>
      </c>
      <c r="AG183" s="84">
        <v>0</v>
      </c>
      <c r="AH183" s="83">
        <v>215354</v>
      </c>
      <c r="AI183" s="84">
        <v>0.01</v>
      </c>
      <c r="AJ183" s="281"/>
      <c r="AK183" s="82">
        <v>289656</v>
      </c>
      <c r="AL183" s="79">
        <v>0</v>
      </c>
      <c r="AM183" s="82">
        <v>206704</v>
      </c>
      <c r="AN183" s="79">
        <v>0.01</v>
      </c>
      <c r="AO183" s="18"/>
      <c r="AP183" s="24">
        <f t="shared" si="24"/>
        <v>432354</v>
      </c>
      <c r="AQ183" s="110">
        <f t="shared" si="21"/>
        <v>4.7395533990899769E-3</v>
      </c>
      <c r="AR183" s="24">
        <f t="shared" si="25"/>
        <v>238286</v>
      </c>
      <c r="AS183" s="110">
        <f t="shared" si="22"/>
        <v>7.3760757305916863E-3</v>
      </c>
      <c r="AU183">
        <v>106068</v>
      </c>
      <c r="AV183">
        <v>58747</v>
      </c>
      <c r="AW183">
        <v>113973</v>
      </c>
      <c r="AX183">
        <v>62737</v>
      </c>
      <c r="AY183">
        <v>108448</v>
      </c>
      <c r="AZ183">
        <v>59518</v>
      </c>
      <c r="BA183">
        <v>103865</v>
      </c>
      <c r="BB183">
        <v>57284</v>
      </c>
      <c r="BD183" s="75">
        <v>157423</v>
      </c>
      <c r="BE183" s="75">
        <v>91300</v>
      </c>
    </row>
    <row r="184" spans="1:57" x14ac:dyDescent="0.6">
      <c r="A184" s="32" t="s">
        <v>187</v>
      </c>
      <c r="B184" s="22"/>
      <c r="C184" s="23"/>
      <c r="D184" s="22"/>
      <c r="E184" s="23"/>
      <c r="F184" s="14"/>
      <c r="G184" s="24"/>
      <c r="H184" s="25"/>
      <c r="I184" s="24"/>
      <c r="J184" s="25"/>
      <c r="K184" s="14"/>
      <c r="L184" s="24"/>
      <c r="M184" s="25"/>
      <c r="N184" s="24"/>
      <c r="O184" s="25"/>
      <c r="P184" s="14"/>
      <c r="Q184" s="24"/>
      <c r="R184" s="25"/>
      <c r="S184" s="24"/>
      <c r="T184" s="25"/>
      <c r="U184" s="14"/>
      <c r="V184" s="24"/>
      <c r="W184" s="25"/>
      <c r="X184" s="24"/>
      <c r="Y184" s="25"/>
      <c r="Z184" s="14"/>
      <c r="AA184" s="22">
        <v>145573</v>
      </c>
      <c r="AB184" s="23">
        <v>0</v>
      </c>
      <c r="AC184" s="22">
        <v>110019</v>
      </c>
      <c r="AD184" s="23">
        <v>0.01</v>
      </c>
      <c r="AF184" s="83">
        <v>318097</v>
      </c>
      <c r="AG184" s="84">
        <v>0</v>
      </c>
      <c r="AH184" s="83">
        <v>239610</v>
      </c>
      <c r="AI184" s="84">
        <v>0.01</v>
      </c>
      <c r="AJ184" s="281"/>
      <c r="AK184" s="82">
        <v>352919</v>
      </c>
      <c r="AL184" s="79">
        <v>0</v>
      </c>
      <c r="AM184" s="82">
        <v>245090</v>
      </c>
      <c r="AN184" s="79">
        <v>0.01</v>
      </c>
      <c r="AO184" s="18"/>
      <c r="AP184" s="24">
        <f t="shared" si="24"/>
        <v>432027</v>
      </c>
      <c r="AQ184" s="110">
        <f t="shared" si="21"/>
        <v>4.7359687578897051E-3</v>
      </c>
      <c r="AR184" s="24">
        <f t="shared" si="25"/>
        <v>243668</v>
      </c>
      <c r="AS184" s="110">
        <f t="shared" si="22"/>
        <v>7.5426740182881705E-3</v>
      </c>
      <c r="AU184">
        <v>121869</v>
      </c>
      <c r="AV184">
        <v>69097</v>
      </c>
      <c r="AW184">
        <v>100223</v>
      </c>
      <c r="AX184">
        <v>55469</v>
      </c>
      <c r="AY184">
        <v>111334</v>
      </c>
      <c r="AZ184">
        <v>63195</v>
      </c>
      <c r="BA184">
        <v>98601</v>
      </c>
      <c r="BB184">
        <v>55907</v>
      </c>
      <c r="BD184" s="75">
        <v>201973</v>
      </c>
      <c r="BE184" s="75">
        <v>91841</v>
      </c>
    </row>
    <row r="185" spans="1:57" x14ac:dyDescent="0.6">
      <c r="A185" s="33" t="s">
        <v>188</v>
      </c>
      <c r="B185" s="22">
        <v>9412</v>
      </c>
      <c r="C185" s="23">
        <v>0</v>
      </c>
      <c r="D185" s="22">
        <v>188241</v>
      </c>
      <c r="E185" s="23">
        <v>0.01</v>
      </c>
      <c r="F185" s="14"/>
      <c r="G185" s="24">
        <v>9216</v>
      </c>
      <c r="H185" s="25">
        <v>0</v>
      </c>
      <c r="I185" s="24">
        <v>184221</v>
      </c>
      <c r="J185" s="25">
        <v>0.01</v>
      </c>
      <c r="K185" s="14"/>
      <c r="L185" s="24">
        <v>8282</v>
      </c>
      <c r="M185" s="25">
        <v>0</v>
      </c>
      <c r="N185" s="24">
        <v>165641</v>
      </c>
      <c r="O185" s="25">
        <v>0.01</v>
      </c>
      <c r="P185" s="14"/>
      <c r="Q185" s="24">
        <v>8409</v>
      </c>
      <c r="R185" s="25">
        <v>0</v>
      </c>
      <c r="S185" s="24">
        <v>168185</v>
      </c>
      <c r="T185" s="25">
        <v>0.01</v>
      </c>
      <c r="U185" s="14"/>
      <c r="V185" s="24">
        <v>8005</v>
      </c>
      <c r="W185" s="25">
        <v>0</v>
      </c>
      <c r="X185" s="24">
        <v>160106</v>
      </c>
      <c r="Y185" s="25">
        <v>0.01</v>
      </c>
      <c r="Z185" s="14"/>
      <c r="AA185" s="22">
        <v>126256</v>
      </c>
      <c r="AB185" s="23">
        <v>0</v>
      </c>
      <c r="AC185" s="22">
        <v>184871</v>
      </c>
      <c r="AD185" s="23">
        <v>0.01</v>
      </c>
      <c r="AF185" s="83">
        <v>237981</v>
      </c>
      <c r="AG185" s="84">
        <v>0</v>
      </c>
      <c r="AH185" s="83">
        <v>192834</v>
      </c>
      <c r="AI185" s="84">
        <v>0.01</v>
      </c>
      <c r="AJ185" s="281"/>
      <c r="AK185" s="82">
        <v>300407</v>
      </c>
      <c r="AL185" s="79">
        <v>0</v>
      </c>
      <c r="AM185" s="103">
        <v>217039</v>
      </c>
      <c r="AN185" s="60">
        <v>0.01</v>
      </c>
      <c r="AO185" s="18"/>
      <c r="AP185" s="24">
        <f t="shared" si="24"/>
        <v>412088</v>
      </c>
      <c r="AQ185" s="110">
        <f t="shared" si="21"/>
        <v>4.5173933423171527E-3</v>
      </c>
      <c r="AR185" s="24">
        <f t="shared" si="25"/>
        <v>235248</v>
      </c>
      <c r="AS185" s="110">
        <f t="shared" si="22"/>
        <v>7.2820352998927045E-3</v>
      </c>
      <c r="AU185">
        <v>93293</v>
      </c>
      <c r="AV185">
        <v>53012</v>
      </c>
      <c r="AW185">
        <v>95314</v>
      </c>
      <c r="AX185">
        <v>54785</v>
      </c>
      <c r="AY185">
        <v>113607</v>
      </c>
      <c r="AZ185">
        <v>64750</v>
      </c>
      <c r="BA185">
        <v>109874</v>
      </c>
      <c r="BB185">
        <v>62701</v>
      </c>
      <c r="BD185" s="75">
        <v>199947</v>
      </c>
      <c r="BE185" s="75">
        <v>91564</v>
      </c>
    </row>
    <row r="186" spans="1:57" x14ac:dyDescent="0.6">
      <c r="A186" s="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8"/>
      <c r="AB186" s="18"/>
      <c r="AC186" s="18"/>
      <c r="AD186" s="18"/>
      <c r="AE186" s="277"/>
      <c r="AF186"/>
      <c r="AG186"/>
      <c r="AH186"/>
      <c r="AI186"/>
      <c r="AO186" s="18"/>
      <c r="AP186" s="49"/>
      <c r="AQ186" s="118"/>
      <c r="AR186" s="49"/>
      <c r="AS186" s="118"/>
    </row>
    <row r="187" spans="1:57" x14ac:dyDescent="0.6">
      <c r="A187" s="190" t="s">
        <v>189</v>
      </c>
      <c r="B187" s="155">
        <v>978058</v>
      </c>
      <c r="C187" s="143">
        <v>0.02</v>
      </c>
      <c r="D187" s="148">
        <v>563737</v>
      </c>
      <c r="E187" s="143">
        <v>0.02</v>
      </c>
      <c r="F187" s="14"/>
      <c r="G187" s="119">
        <v>1330823</v>
      </c>
      <c r="H187" s="120">
        <v>0.02</v>
      </c>
      <c r="I187" s="119">
        <v>737991</v>
      </c>
      <c r="J187" s="120">
        <v>0.03</v>
      </c>
      <c r="K187" s="14"/>
      <c r="L187" s="119">
        <v>1366946</v>
      </c>
      <c r="M187" s="120">
        <v>0.02</v>
      </c>
      <c r="N187" s="119">
        <v>744207</v>
      </c>
      <c r="O187" s="120">
        <v>0.03</v>
      </c>
      <c r="P187" s="14"/>
      <c r="Q187" s="119">
        <v>1388735</v>
      </c>
      <c r="R187" s="120">
        <v>0.02</v>
      </c>
      <c r="S187" s="119">
        <v>766506</v>
      </c>
      <c r="T187" s="120">
        <v>0.03</v>
      </c>
      <c r="U187" s="14"/>
      <c r="V187" s="119">
        <v>1252245</v>
      </c>
      <c r="W187" s="120">
        <v>0.02</v>
      </c>
      <c r="X187" s="119">
        <v>678757</v>
      </c>
      <c r="Y187" s="120">
        <v>0.03</v>
      </c>
      <c r="Z187" s="14"/>
      <c r="AA187" s="119">
        <v>1251561</v>
      </c>
      <c r="AB187" s="120">
        <v>0.02</v>
      </c>
      <c r="AC187" s="119">
        <v>684644</v>
      </c>
      <c r="AD187" s="120">
        <v>0.02</v>
      </c>
      <c r="AE187" s="277"/>
      <c r="AF187" s="149">
        <v>1351819</v>
      </c>
      <c r="AG187" s="185">
        <v>0.02</v>
      </c>
      <c r="AH187" s="149">
        <v>751993</v>
      </c>
      <c r="AI187" s="185">
        <v>0.03</v>
      </c>
      <c r="AJ187" s="281"/>
      <c r="AK187" s="203">
        <v>1433792</v>
      </c>
      <c r="AL187" s="145">
        <v>0.02</v>
      </c>
      <c r="AM187" s="203">
        <v>758488</v>
      </c>
      <c r="AN187" s="152">
        <v>0.02</v>
      </c>
      <c r="AO187" s="18"/>
      <c r="AP187" s="119">
        <f t="shared" si="24"/>
        <v>1488297</v>
      </c>
      <c r="AQ187" s="154">
        <f t="shared" si="21"/>
        <v>1.6315017567098754E-2</v>
      </c>
      <c r="AR187" s="119">
        <f t="shared" si="25"/>
        <v>708884</v>
      </c>
      <c r="AS187" s="154">
        <f t="shared" si="22"/>
        <v>2.1943303711526304E-2</v>
      </c>
      <c r="AU187">
        <v>456107</v>
      </c>
      <c r="AV187">
        <v>218495</v>
      </c>
      <c r="AW187">
        <v>335380</v>
      </c>
      <c r="AX187">
        <v>158730</v>
      </c>
      <c r="AY187">
        <v>290369</v>
      </c>
      <c r="AZ187">
        <v>139361</v>
      </c>
      <c r="BA187">
        <v>406441</v>
      </c>
      <c r="BB187">
        <v>192298</v>
      </c>
      <c r="BD187" s="75">
        <v>666966</v>
      </c>
      <c r="BE187" s="75">
        <v>257397</v>
      </c>
    </row>
    <row r="188" spans="1:57" x14ac:dyDescent="0.6">
      <c r="A188" s="166" t="s">
        <v>39</v>
      </c>
      <c r="B188" s="169">
        <f>SUM(B189:B195)</f>
        <v>978057</v>
      </c>
      <c r="C188" s="170">
        <f>SUM(C189:C195)</f>
        <v>0.01</v>
      </c>
      <c r="D188" s="169">
        <f>SUM(D189:D195)</f>
        <v>563738</v>
      </c>
      <c r="E188" s="170">
        <f>SUM(E189:E195)</f>
        <v>0.02</v>
      </c>
      <c r="F188" s="14"/>
      <c r="G188" s="167">
        <f>SUM(G189:G195)</f>
        <v>1330823</v>
      </c>
      <c r="H188" s="168">
        <f>SUM(H189:H195)</f>
        <v>0.02</v>
      </c>
      <c r="I188" s="167">
        <f>SUM(I189:I195)</f>
        <v>737992</v>
      </c>
      <c r="J188" s="168">
        <f>SUM(J189:J195)</f>
        <v>0.02</v>
      </c>
      <c r="K188" s="14"/>
      <c r="L188" s="167">
        <f>SUM(L189:L195)</f>
        <v>1366945</v>
      </c>
      <c r="M188" s="168">
        <f>SUM(M189:M195)</f>
        <v>0.02</v>
      </c>
      <c r="N188" s="167">
        <f>SUM(N189:N195)</f>
        <v>744208</v>
      </c>
      <c r="O188" s="168">
        <f>SUM(O189:O195)</f>
        <v>0.02</v>
      </c>
      <c r="P188" s="14"/>
      <c r="Q188" s="167">
        <f>SUM(Q189:Q195)</f>
        <v>1388733</v>
      </c>
      <c r="R188" s="168">
        <f>SUM(R189:R195)</f>
        <v>0.02</v>
      </c>
      <c r="S188" s="167">
        <f>SUM(S189:S195)</f>
        <v>766507</v>
      </c>
      <c r="T188" s="168">
        <f>SUM(T189:T195)</f>
        <v>0.02</v>
      </c>
      <c r="U188" s="14"/>
      <c r="V188" s="167">
        <f>SUM(V189:V195)</f>
        <v>1252245</v>
      </c>
      <c r="W188" s="168">
        <f>SUM(W189:W195)</f>
        <v>0.01</v>
      </c>
      <c r="X188" s="167">
        <f>SUM(X189:X195)</f>
        <v>678757</v>
      </c>
      <c r="Y188" s="168">
        <f>SUM(Y189:Y195)</f>
        <v>0.02</v>
      </c>
      <c r="Z188" s="14"/>
      <c r="AA188" s="167">
        <f>SUM(AA189:AA196)</f>
        <v>1251561</v>
      </c>
      <c r="AB188" s="168">
        <f>SUM(AB189:AB196)</f>
        <v>0.01</v>
      </c>
      <c r="AC188" s="167">
        <f>SUM(AC189:AC196)</f>
        <v>684644</v>
      </c>
      <c r="AD188" s="168">
        <f>SUM(AD189:AD198)</f>
        <v>0.02</v>
      </c>
      <c r="AE188" s="277"/>
      <c r="AF188" s="173">
        <f>SUM(AF189:AF195)</f>
        <v>1351819</v>
      </c>
      <c r="AG188" s="171">
        <f>SUM(AG189:AG195)</f>
        <v>0.01</v>
      </c>
      <c r="AH188" s="173">
        <f>SUM(AH189:AH195)</f>
        <v>751993</v>
      </c>
      <c r="AI188" s="171">
        <f>SUM(AI189:AI195)</f>
        <v>0.02</v>
      </c>
      <c r="AJ188" s="281"/>
      <c r="AK188" s="202">
        <f>SUM(AK189:AK195)</f>
        <v>1433791</v>
      </c>
      <c r="AL188" s="171">
        <f>SUM(AL189:AL195)</f>
        <v>0.01</v>
      </c>
      <c r="AM188" s="202">
        <f>SUM(AM189:AM195)</f>
        <v>758489</v>
      </c>
      <c r="AN188" s="174">
        <f>SUM(AN189:AN195)</f>
        <v>0.02</v>
      </c>
      <c r="AO188" s="18"/>
      <c r="AP188" s="175">
        <f t="shared" si="24"/>
        <v>1488297</v>
      </c>
      <c r="AQ188" s="176">
        <f t="shared" si="21"/>
        <v>1.6315017567098754E-2</v>
      </c>
      <c r="AR188" s="175">
        <f t="shared" si="25"/>
        <v>708885</v>
      </c>
      <c r="AS188" s="176">
        <f t="shared" si="22"/>
        <v>2.1943334666243455E-2</v>
      </c>
      <c r="AU188" s="177">
        <f t="shared" ref="AU188:BE188" si="27">SUM(AU189:AU195)</f>
        <v>456108</v>
      </c>
      <c r="AV188" s="179">
        <f t="shared" si="27"/>
        <v>218495</v>
      </c>
      <c r="AW188" s="193">
        <f t="shared" si="27"/>
        <v>335381</v>
      </c>
      <c r="AX188" s="193">
        <f t="shared" si="27"/>
        <v>158730</v>
      </c>
      <c r="AY188" s="193">
        <f t="shared" si="27"/>
        <v>290368</v>
      </c>
      <c r="AZ188" s="193">
        <f t="shared" si="27"/>
        <v>139361</v>
      </c>
      <c r="BA188" s="193">
        <f t="shared" si="27"/>
        <v>406440</v>
      </c>
      <c r="BB188" s="193">
        <f t="shared" si="27"/>
        <v>192299</v>
      </c>
      <c r="BC188" s="125"/>
      <c r="BD188" s="193">
        <f t="shared" si="27"/>
        <v>666967</v>
      </c>
      <c r="BE188" s="193">
        <f t="shared" si="27"/>
        <v>257398</v>
      </c>
    </row>
    <row r="189" spans="1:57" x14ac:dyDescent="0.6">
      <c r="A189" s="33" t="s">
        <v>190</v>
      </c>
      <c r="B189" s="22">
        <v>42258</v>
      </c>
      <c r="C189" s="23">
        <v>0</v>
      </c>
      <c r="D189" s="22">
        <v>22650</v>
      </c>
      <c r="E189" s="23">
        <v>0</v>
      </c>
      <c r="F189" s="14"/>
      <c r="G189" s="24">
        <v>56165</v>
      </c>
      <c r="H189" s="25">
        <v>0</v>
      </c>
      <c r="I189" s="24">
        <v>34675</v>
      </c>
      <c r="J189" s="25">
        <v>0</v>
      </c>
      <c r="K189" s="14"/>
      <c r="L189" s="24">
        <v>62480</v>
      </c>
      <c r="M189" s="25">
        <v>0</v>
      </c>
      <c r="N189" s="24">
        <v>38323</v>
      </c>
      <c r="O189" s="25">
        <v>0</v>
      </c>
      <c r="P189" s="14"/>
      <c r="Q189" s="24">
        <v>62237</v>
      </c>
      <c r="R189" s="25">
        <v>0</v>
      </c>
      <c r="S189" s="24">
        <v>38229</v>
      </c>
      <c r="T189" s="25">
        <v>0</v>
      </c>
      <c r="U189" s="14"/>
      <c r="V189" s="24">
        <v>60589</v>
      </c>
      <c r="W189" s="25">
        <v>0</v>
      </c>
      <c r="X189" s="24">
        <v>36704</v>
      </c>
      <c r="Y189" s="25">
        <v>0</v>
      </c>
      <c r="Z189" s="14"/>
      <c r="AA189" s="22">
        <v>33287</v>
      </c>
      <c r="AB189" s="23">
        <v>0</v>
      </c>
      <c r="AC189" s="22">
        <v>19874</v>
      </c>
      <c r="AD189" s="23">
        <v>0</v>
      </c>
      <c r="AF189" s="83">
        <v>36219</v>
      </c>
      <c r="AG189" s="84">
        <v>0</v>
      </c>
      <c r="AH189" s="83">
        <v>22165</v>
      </c>
      <c r="AI189" s="84">
        <v>0</v>
      </c>
      <c r="AJ189" s="281"/>
      <c r="AK189" s="82">
        <v>32538</v>
      </c>
      <c r="AL189" s="79">
        <v>0</v>
      </c>
      <c r="AM189" s="82">
        <v>19257</v>
      </c>
      <c r="AN189" s="79">
        <v>0</v>
      </c>
      <c r="AO189" s="18"/>
      <c r="AP189" s="24">
        <f t="shared" si="24"/>
        <v>23492</v>
      </c>
      <c r="AQ189" s="110">
        <f t="shared" si="21"/>
        <v>2.5752413173330587E-4</v>
      </c>
      <c r="AR189" s="24">
        <f t="shared" si="25"/>
        <v>13388</v>
      </c>
      <c r="AS189" s="110">
        <f t="shared" si="22"/>
        <v>4.1442175319222066E-4</v>
      </c>
      <c r="AU189">
        <v>11601</v>
      </c>
      <c r="AV189">
        <v>6546</v>
      </c>
      <c r="AW189">
        <v>189</v>
      </c>
      <c r="AX189">
        <v>129</v>
      </c>
      <c r="AY189">
        <v>3377</v>
      </c>
      <c r="AZ189">
        <v>1987</v>
      </c>
      <c r="BA189">
        <v>8325</v>
      </c>
      <c r="BB189">
        <v>4726</v>
      </c>
      <c r="BD189" s="75">
        <v>17422</v>
      </c>
      <c r="BE189" s="75">
        <v>7294</v>
      </c>
    </row>
    <row r="190" spans="1:57" x14ac:dyDescent="0.6">
      <c r="A190" s="33" t="s">
        <v>191</v>
      </c>
      <c r="B190" s="22">
        <v>96967</v>
      </c>
      <c r="C190" s="23">
        <v>0</v>
      </c>
      <c r="D190" s="22">
        <v>80827</v>
      </c>
      <c r="E190" s="23">
        <v>0</v>
      </c>
      <c r="F190" s="14"/>
      <c r="G190" s="24">
        <v>163410</v>
      </c>
      <c r="H190" s="25">
        <v>0</v>
      </c>
      <c r="I190" s="24">
        <v>100879</v>
      </c>
      <c r="J190" s="25">
        <v>0</v>
      </c>
      <c r="K190" s="14"/>
      <c r="L190" s="24">
        <v>177810</v>
      </c>
      <c r="M190" s="25">
        <v>0</v>
      </c>
      <c r="N190" s="24">
        <v>107521</v>
      </c>
      <c r="O190" s="25">
        <v>0</v>
      </c>
      <c r="P190" s="14"/>
      <c r="Q190" s="24">
        <v>190212</v>
      </c>
      <c r="R190" s="25">
        <v>0</v>
      </c>
      <c r="S190" s="24">
        <v>117063</v>
      </c>
      <c r="T190" s="25">
        <v>0</v>
      </c>
      <c r="U190" s="14"/>
      <c r="V190" s="24">
        <v>144330</v>
      </c>
      <c r="W190" s="25">
        <v>0</v>
      </c>
      <c r="X190" s="24">
        <v>87779</v>
      </c>
      <c r="Y190" s="25">
        <v>0</v>
      </c>
      <c r="Z190" s="14"/>
      <c r="AA190" s="22">
        <v>161928</v>
      </c>
      <c r="AB190" s="23">
        <v>0</v>
      </c>
      <c r="AC190" s="22">
        <v>98165</v>
      </c>
      <c r="AD190" s="23">
        <v>0</v>
      </c>
      <c r="AF190" s="83">
        <v>168645</v>
      </c>
      <c r="AG190" s="84">
        <v>0</v>
      </c>
      <c r="AH190" s="83">
        <v>103722</v>
      </c>
      <c r="AI190" s="84">
        <v>0</v>
      </c>
      <c r="AJ190" s="281"/>
      <c r="AK190" s="82">
        <v>174763</v>
      </c>
      <c r="AL190" s="79">
        <v>0</v>
      </c>
      <c r="AM190" s="82">
        <v>104165</v>
      </c>
      <c r="AN190" s="79">
        <v>0</v>
      </c>
      <c r="AO190" s="18"/>
      <c r="AP190" s="24">
        <f t="shared" si="24"/>
        <v>191429</v>
      </c>
      <c r="AQ190" s="110">
        <f t="shared" ref="AQ190:AQ208" si="28">AP190/$AP$55</f>
        <v>2.0984840376968763E-3</v>
      </c>
      <c r="AR190" s="24">
        <f t="shared" si="25"/>
        <v>105147</v>
      </c>
      <c r="AS190" s="110">
        <f t="shared" ref="AS190:AS208" si="29">AR190/$AR$55</f>
        <v>3.2547956440769667E-3</v>
      </c>
      <c r="AU190">
        <v>57327</v>
      </c>
      <c r="AV190">
        <v>32040</v>
      </c>
      <c r="AW190">
        <v>47283</v>
      </c>
      <c r="AX190">
        <v>25721</v>
      </c>
      <c r="AY190">
        <v>35519</v>
      </c>
      <c r="AZ190">
        <v>19294</v>
      </c>
      <c r="BA190">
        <v>51300</v>
      </c>
      <c r="BB190">
        <v>28092</v>
      </c>
      <c r="BD190" s="75">
        <v>84480</v>
      </c>
      <c r="BE190" s="75">
        <v>35728</v>
      </c>
    </row>
    <row r="191" spans="1:57" x14ac:dyDescent="0.6">
      <c r="A191" s="33" t="s">
        <v>192</v>
      </c>
      <c r="B191" s="22">
        <v>54328</v>
      </c>
      <c r="C191" s="23">
        <v>0</v>
      </c>
      <c r="D191" s="22">
        <v>54467</v>
      </c>
      <c r="E191" s="23">
        <v>0</v>
      </c>
      <c r="F191" s="14"/>
      <c r="G191" s="24">
        <v>103745</v>
      </c>
      <c r="H191" s="25">
        <v>0</v>
      </c>
      <c r="I191" s="24">
        <v>73452</v>
      </c>
      <c r="J191" s="25">
        <v>0</v>
      </c>
      <c r="K191" s="14"/>
      <c r="L191" s="24">
        <v>114496</v>
      </c>
      <c r="M191" s="25">
        <v>0</v>
      </c>
      <c r="N191" s="24">
        <v>81468</v>
      </c>
      <c r="O191" s="25">
        <v>0</v>
      </c>
      <c r="P191" s="14"/>
      <c r="Q191" s="24">
        <v>97045</v>
      </c>
      <c r="R191" s="25">
        <v>0</v>
      </c>
      <c r="S191" s="24">
        <v>69775</v>
      </c>
      <c r="T191" s="25">
        <v>0</v>
      </c>
      <c r="U191" s="14"/>
      <c r="V191" s="24">
        <v>86790</v>
      </c>
      <c r="W191" s="25">
        <v>0</v>
      </c>
      <c r="X191" s="24">
        <v>60410</v>
      </c>
      <c r="Y191" s="25">
        <v>0</v>
      </c>
      <c r="Z191" s="14"/>
      <c r="AA191" s="22">
        <v>101601</v>
      </c>
      <c r="AB191" s="23">
        <v>0</v>
      </c>
      <c r="AC191" s="22">
        <v>70984</v>
      </c>
      <c r="AD191" s="23">
        <v>0</v>
      </c>
      <c r="AF191" s="83">
        <v>113891</v>
      </c>
      <c r="AG191" s="84">
        <v>0</v>
      </c>
      <c r="AH191" s="83">
        <v>83191</v>
      </c>
      <c r="AI191" s="84">
        <v>0</v>
      </c>
      <c r="AJ191" s="281"/>
      <c r="AK191" s="82">
        <v>115344</v>
      </c>
      <c r="AL191" s="79">
        <v>0</v>
      </c>
      <c r="AM191" s="82">
        <v>78204</v>
      </c>
      <c r="AN191" s="79">
        <v>0</v>
      </c>
      <c r="AO191" s="18"/>
      <c r="AP191" s="24">
        <f t="shared" si="24"/>
        <v>130813</v>
      </c>
      <c r="AQ191" s="110">
        <f t="shared" si="28"/>
        <v>1.433998988780391E-3</v>
      </c>
      <c r="AR191" s="24">
        <f t="shared" si="25"/>
        <v>74166</v>
      </c>
      <c r="AS191" s="110">
        <f t="shared" si="29"/>
        <v>2.2957875520805376E-3</v>
      </c>
      <c r="AU191">
        <v>38483</v>
      </c>
      <c r="AV191">
        <v>22352</v>
      </c>
      <c r="AW191">
        <v>34674</v>
      </c>
      <c r="AX191">
        <v>19450</v>
      </c>
      <c r="AY191">
        <v>23381</v>
      </c>
      <c r="AZ191">
        <v>13072</v>
      </c>
      <c r="BA191">
        <v>34275</v>
      </c>
      <c r="BB191">
        <v>19292</v>
      </c>
      <c r="BD191" s="75">
        <v>61158</v>
      </c>
      <c r="BE191" s="75">
        <v>26264</v>
      </c>
    </row>
    <row r="192" spans="1:57" x14ac:dyDescent="0.6">
      <c r="A192" s="33" t="s">
        <v>193</v>
      </c>
      <c r="B192" s="22">
        <v>498754</v>
      </c>
      <c r="C192" s="23">
        <v>0.01</v>
      </c>
      <c r="D192" s="22">
        <v>198515</v>
      </c>
      <c r="E192" s="23">
        <v>0.01</v>
      </c>
      <c r="F192" s="14"/>
      <c r="G192" s="24">
        <v>503687</v>
      </c>
      <c r="H192" s="25">
        <v>0.01</v>
      </c>
      <c r="I192" s="24">
        <v>215962</v>
      </c>
      <c r="J192" s="25">
        <v>0.01</v>
      </c>
      <c r="K192" s="14"/>
      <c r="L192" s="24">
        <v>488798</v>
      </c>
      <c r="M192" s="25">
        <v>0.01</v>
      </c>
      <c r="N192" s="24">
        <v>202997</v>
      </c>
      <c r="O192" s="25">
        <v>0.01</v>
      </c>
      <c r="P192" s="14"/>
      <c r="Q192" s="24">
        <v>513330</v>
      </c>
      <c r="R192" s="25">
        <v>0.01</v>
      </c>
      <c r="S192" s="24">
        <v>214195</v>
      </c>
      <c r="T192" s="25">
        <v>0.01</v>
      </c>
      <c r="U192" s="14"/>
      <c r="V192" s="24">
        <v>509520</v>
      </c>
      <c r="W192" s="25">
        <v>0.01</v>
      </c>
      <c r="X192" s="24">
        <v>215030</v>
      </c>
      <c r="Y192" s="25">
        <v>0.01</v>
      </c>
      <c r="Z192" s="14"/>
      <c r="AA192" s="22">
        <v>501971</v>
      </c>
      <c r="AB192" s="23">
        <v>0.01</v>
      </c>
      <c r="AC192" s="22">
        <v>210919</v>
      </c>
      <c r="AD192" s="23">
        <v>0.01</v>
      </c>
      <c r="AF192" s="83">
        <v>564308</v>
      </c>
      <c r="AG192" s="84">
        <v>0.01</v>
      </c>
      <c r="AH192" s="83">
        <v>240037</v>
      </c>
      <c r="AI192" s="84">
        <v>0.01</v>
      </c>
      <c r="AJ192" s="281"/>
      <c r="AK192" s="82">
        <v>607349</v>
      </c>
      <c r="AL192" s="79">
        <v>0.01</v>
      </c>
      <c r="AM192" s="82">
        <v>251767</v>
      </c>
      <c r="AN192" s="79">
        <v>0.01</v>
      </c>
      <c r="AO192" s="18"/>
      <c r="AP192" s="24">
        <f t="shared" si="24"/>
        <v>601983</v>
      </c>
      <c r="AQ192" s="110">
        <f t="shared" si="28"/>
        <v>6.5990613567687159E-3</v>
      </c>
      <c r="AR192" s="24">
        <f t="shared" si="25"/>
        <v>234607</v>
      </c>
      <c r="AS192" s="110">
        <f t="shared" si="29"/>
        <v>7.2621933262001287E-3</v>
      </c>
      <c r="AU192">
        <v>175026</v>
      </c>
      <c r="AV192">
        <v>68520</v>
      </c>
      <c r="AW192">
        <v>143296</v>
      </c>
      <c r="AX192">
        <v>55485</v>
      </c>
      <c r="AY192">
        <v>116839</v>
      </c>
      <c r="AZ192">
        <v>45734</v>
      </c>
      <c r="BA192">
        <v>166822</v>
      </c>
      <c r="BB192">
        <v>64868</v>
      </c>
      <c r="BD192" s="75">
        <v>265278</v>
      </c>
      <c r="BE192" s="75">
        <v>88171</v>
      </c>
    </row>
    <row r="193" spans="1:57" x14ac:dyDescent="0.6">
      <c r="A193" s="33" t="s">
        <v>194</v>
      </c>
      <c r="B193" s="22">
        <v>199849</v>
      </c>
      <c r="C193" s="23">
        <v>0</v>
      </c>
      <c r="D193" s="22">
        <v>134611</v>
      </c>
      <c r="E193" s="23">
        <v>0.01</v>
      </c>
      <c r="F193" s="14"/>
      <c r="G193" s="24">
        <v>368637</v>
      </c>
      <c r="H193" s="25">
        <v>0.01</v>
      </c>
      <c r="I193" s="24">
        <v>206523</v>
      </c>
      <c r="J193" s="25">
        <v>0.01</v>
      </c>
      <c r="K193" s="14"/>
      <c r="L193" s="24">
        <v>391871</v>
      </c>
      <c r="M193" s="25">
        <v>0.01</v>
      </c>
      <c r="N193" s="24">
        <v>212480</v>
      </c>
      <c r="O193" s="25">
        <v>0.01</v>
      </c>
      <c r="P193" s="14"/>
      <c r="Q193" s="24">
        <v>378573</v>
      </c>
      <c r="R193" s="25">
        <v>0.01</v>
      </c>
      <c r="S193" s="24">
        <v>214846</v>
      </c>
      <c r="T193" s="25">
        <v>0.01</v>
      </c>
      <c r="U193" s="14"/>
      <c r="V193" s="24">
        <v>314112</v>
      </c>
      <c r="W193" s="25">
        <v>0</v>
      </c>
      <c r="X193" s="24">
        <v>175378</v>
      </c>
      <c r="Y193" s="25">
        <v>0.01</v>
      </c>
      <c r="Z193" s="14"/>
      <c r="AA193" s="22">
        <v>307817</v>
      </c>
      <c r="AB193" s="23">
        <v>0</v>
      </c>
      <c r="AC193" s="22">
        <v>168368</v>
      </c>
      <c r="AD193" s="23">
        <v>0.01</v>
      </c>
      <c r="AF193" s="83">
        <v>293940</v>
      </c>
      <c r="AG193" s="84">
        <v>0</v>
      </c>
      <c r="AH193" s="83">
        <v>155541</v>
      </c>
      <c r="AI193" s="84">
        <v>0.01</v>
      </c>
      <c r="AJ193" s="281"/>
      <c r="AK193" s="82">
        <v>313073</v>
      </c>
      <c r="AL193" s="79">
        <v>0</v>
      </c>
      <c r="AM193" s="82">
        <v>162283</v>
      </c>
      <c r="AN193" s="79">
        <v>0.01</v>
      </c>
      <c r="AO193" s="18"/>
      <c r="AP193" s="24">
        <f t="shared" si="24"/>
        <v>297853</v>
      </c>
      <c r="AQ193" s="110">
        <f t="shared" si="28"/>
        <v>3.2651257964056001E-3</v>
      </c>
      <c r="AR193" s="24">
        <f t="shared" si="25"/>
        <v>140227</v>
      </c>
      <c r="AS193" s="110">
        <f t="shared" si="29"/>
        <v>4.3406871216675772E-3</v>
      </c>
      <c r="AU193">
        <v>111284</v>
      </c>
      <c r="AV193">
        <v>52517</v>
      </c>
      <c r="AW193">
        <v>53469</v>
      </c>
      <c r="AX193">
        <v>25037</v>
      </c>
      <c r="AY193">
        <v>50100</v>
      </c>
      <c r="AZ193">
        <v>23707</v>
      </c>
      <c r="BA193">
        <v>83000</v>
      </c>
      <c r="BB193">
        <v>38966</v>
      </c>
      <c r="BD193" s="75">
        <v>148832</v>
      </c>
      <c r="BE193" s="75">
        <v>59707</v>
      </c>
    </row>
    <row r="194" spans="1:57" x14ac:dyDescent="0.6">
      <c r="A194" s="33" t="s">
        <v>195</v>
      </c>
      <c r="B194" s="22">
        <v>33823</v>
      </c>
      <c r="C194" s="23">
        <v>0</v>
      </c>
      <c r="D194" s="22">
        <v>27405</v>
      </c>
      <c r="E194" s="23">
        <v>0</v>
      </c>
      <c r="F194" s="14"/>
      <c r="G194" s="24">
        <v>55206</v>
      </c>
      <c r="H194" s="25">
        <v>0</v>
      </c>
      <c r="I194" s="24">
        <v>37706</v>
      </c>
      <c r="J194" s="25">
        <v>0</v>
      </c>
      <c r="K194" s="14"/>
      <c r="L194" s="24">
        <v>61774</v>
      </c>
      <c r="M194" s="25">
        <v>0</v>
      </c>
      <c r="N194" s="24">
        <v>41837</v>
      </c>
      <c r="O194" s="25">
        <v>0</v>
      </c>
      <c r="P194" s="14"/>
      <c r="Q194" s="24">
        <v>67331</v>
      </c>
      <c r="R194" s="25">
        <v>0</v>
      </c>
      <c r="S194" s="24">
        <v>45095</v>
      </c>
      <c r="T194" s="25">
        <v>0</v>
      </c>
      <c r="U194" s="14"/>
      <c r="V194" s="24">
        <v>59308</v>
      </c>
      <c r="W194" s="25">
        <v>0</v>
      </c>
      <c r="X194" s="24">
        <v>38601</v>
      </c>
      <c r="Y194" s="25">
        <v>0</v>
      </c>
      <c r="Z194" s="14"/>
      <c r="AA194" s="22">
        <v>54639</v>
      </c>
      <c r="AB194" s="23">
        <v>0</v>
      </c>
      <c r="AC194" s="22">
        <v>36551</v>
      </c>
      <c r="AD194" s="23">
        <v>0</v>
      </c>
      <c r="AF194" s="83">
        <v>60307</v>
      </c>
      <c r="AG194" s="84">
        <v>0</v>
      </c>
      <c r="AH194" s="83">
        <v>40207</v>
      </c>
      <c r="AI194" s="84">
        <v>0</v>
      </c>
      <c r="AJ194" s="281"/>
      <c r="AK194" s="82">
        <v>64430</v>
      </c>
      <c r="AL194" s="79">
        <v>0</v>
      </c>
      <c r="AM194" s="82">
        <v>41008</v>
      </c>
      <c r="AN194" s="79">
        <v>0</v>
      </c>
      <c r="AO194" s="18"/>
      <c r="AP194" s="24">
        <f t="shared" si="24"/>
        <v>60045</v>
      </c>
      <c r="AQ194" s="110">
        <f t="shared" si="28"/>
        <v>6.5822562957289091E-4</v>
      </c>
      <c r="AR194" s="24">
        <f t="shared" si="25"/>
        <v>33886</v>
      </c>
      <c r="AS194" s="110">
        <f t="shared" si="29"/>
        <v>1.0489315453145794E-3</v>
      </c>
      <c r="AU194">
        <v>18889</v>
      </c>
      <c r="AV194">
        <v>10874</v>
      </c>
      <c r="AW194">
        <v>12689</v>
      </c>
      <c r="AX194">
        <v>6977</v>
      </c>
      <c r="AY194">
        <v>10253</v>
      </c>
      <c r="AZ194">
        <v>5649</v>
      </c>
      <c r="BA194">
        <v>18214</v>
      </c>
      <c r="BB194">
        <v>10386</v>
      </c>
      <c r="BD194" s="75">
        <v>25052</v>
      </c>
      <c r="BE194" s="75">
        <v>10797</v>
      </c>
    </row>
    <row r="195" spans="1:57" x14ac:dyDescent="0.6">
      <c r="A195" s="33" t="s">
        <v>196</v>
      </c>
      <c r="B195" s="22">
        <v>52078</v>
      </c>
      <c r="C195" s="23">
        <v>0</v>
      </c>
      <c r="D195" s="22">
        <v>45263</v>
      </c>
      <c r="E195" s="23">
        <v>0</v>
      </c>
      <c r="F195" s="14"/>
      <c r="G195" s="24">
        <v>79973</v>
      </c>
      <c r="H195" s="25">
        <v>0</v>
      </c>
      <c r="I195" s="24">
        <v>68795</v>
      </c>
      <c r="J195" s="25">
        <v>0</v>
      </c>
      <c r="K195" s="14"/>
      <c r="L195" s="24">
        <v>69716</v>
      </c>
      <c r="M195" s="25">
        <v>0</v>
      </c>
      <c r="N195" s="24">
        <v>59582</v>
      </c>
      <c r="O195" s="25">
        <v>0</v>
      </c>
      <c r="P195" s="14"/>
      <c r="Q195" s="24">
        <v>80005</v>
      </c>
      <c r="R195" s="25">
        <v>0</v>
      </c>
      <c r="S195" s="24">
        <v>67304</v>
      </c>
      <c r="T195" s="25">
        <v>0</v>
      </c>
      <c r="U195" s="14"/>
      <c r="V195" s="24">
        <v>77596</v>
      </c>
      <c r="W195" s="25">
        <v>0</v>
      </c>
      <c r="X195" s="24">
        <v>64855</v>
      </c>
      <c r="Y195" s="25">
        <v>0</v>
      </c>
      <c r="Z195" s="14"/>
      <c r="AA195" s="22">
        <v>90318</v>
      </c>
      <c r="AB195" s="23">
        <v>0</v>
      </c>
      <c r="AC195" s="22">
        <v>79783</v>
      </c>
      <c r="AD195" s="23">
        <v>0</v>
      </c>
      <c r="AF195" s="83">
        <v>114509</v>
      </c>
      <c r="AG195" s="84">
        <v>0</v>
      </c>
      <c r="AH195" s="83">
        <v>107130</v>
      </c>
      <c r="AI195" s="84">
        <v>0</v>
      </c>
      <c r="AJ195" s="281"/>
      <c r="AK195" s="82">
        <v>126294</v>
      </c>
      <c r="AL195" s="79">
        <v>0</v>
      </c>
      <c r="AM195" s="82">
        <v>101805</v>
      </c>
      <c r="AN195" s="79">
        <v>0</v>
      </c>
      <c r="AO195" s="18"/>
      <c r="AP195" s="24">
        <f t="shared" si="24"/>
        <v>182682</v>
      </c>
      <c r="AQ195" s="110">
        <f t="shared" si="28"/>
        <v>2.0025976261409751E-3</v>
      </c>
      <c r="AR195" s="24">
        <f t="shared" si="25"/>
        <v>107464</v>
      </c>
      <c r="AS195" s="110">
        <f t="shared" si="29"/>
        <v>3.3265177237114434E-3</v>
      </c>
      <c r="AU195">
        <v>43498</v>
      </c>
      <c r="AV195">
        <v>25646</v>
      </c>
      <c r="AW195">
        <v>43781</v>
      </c>
      <c r="AX195">
        <v>25931</v>
      </c>
      <c r="AY195">
        <v>50899</v>
      </c>
      <c r="AZ195">
        <v>29918</v>
      </c>
      <c r="BA195">
        <v>44504</v>
      </c>
      <c r="BB195">
        <v>25969</v>
      </c>
      <c r="BD195" s="75">
        <v>64745</v>
      </c>
      <c r="BE195" s="75">
        <v>29437</v>
      </c>
    </row>
    <row r="196" spans="1:57" x14ac:dyDescent="0.6">
      <c r="A196" s="32" t="s">
        <v>197</v>
      </c>
      <c r="B196" s="22"/>
      <c r="C196" s="23"/>
      <c r="D196" s="22"/>
      <c r="E196" s="23"/>
      <c r="F196" s="14"/>
      <c r="G196" s="24"/>
      <c r="H196" s="25"/>
      <c r="I196" s="24"/>
      <c r="J196" s="25"/>
      <c r="K196" s="14"/>
      <c r="L196" s="24"/>
      <c r="M196" s="25"/>
      <c r="N196" s="24"/>
      <c r="O196" s="25"/>
      <c r="P196" s="14"/>
      <c r="Q196" s="24"/>
      <c r="R196" s="25"/>
      <c r="S196" s="24"/>
      <c r="T196" s="25"/>
      <c r="U196" s="14"/>
      <c r="V196" s="24"/>
      <c r="W196" s="25"/>
      <c r="X196" s="24"/>
      <c r="Y196" s="25"/>
      <c r="Z196" s="14"/>
      <c r="AA196" s="42">
        <v>0</v>
      </c>
      <c r="AB196" s="23">
        <v>0</v>
      </c>
      <c r="AC196" s="42">
        <v>0</v>
      </c>
      <c r="AD196" s="23">
        <v>0</v>
      </c>
      <c r="AF196" s="66"/>
      <c r="AG196" s="66"/>
      <c r="AH196" s="66"/>
      <c r="AI196" s="66"/>
      <c r="AJ196" s="281"/>
      <c r="AK196" s="51"/>
      <c r="AL196" s="56"/>
      <c r="AM196" s="51"/>
      <c r="AN196" s="56"/>
      <c r="AO196" s="18"/>
      <c r="AP196" s="49"/>
      <c r="AQ196" s="118"/>
      <c r="AR196" s="49"/>
      <c r="AS196" s="118"/>
    </row>
    <row r="197" spans="1:57" x14ac:dyDescent="0.6">
      <c r="A197" s="3"/>
      <c r="B197" s="14"/>
      <c r="C197" s="14"/>
      <c r="D197" s="14"/>
      <c r="E197" s="14"/>
      <c r="F197" s="14"/>
      <c r="G197" s="14"/>
      <c r="H197" s="15"/>
      <c r="I197" s="14"/>
      <c r="J197" s="15"/>
      <c r="K197" s="14"/>
      <c r="L197" s="14"/>
      <c r="M197" s="15"/>
      <c r="N197" s="14"/>
      <c r="O197" s="15"/>
      <c r="P197" s="14"/>
      <c r="Q197" s="14"/>
      <c r="R197" s="15"/>
      <c r="S197" s="14"/>
      <c r="T197" s="15"/>
      <c r="U197" s="14"/>
      <c r="V197" s="14"/>
      <c r="W197" s="15"/>
      <c r="X197" s="14"/>
      <c r="Y197" s="15"/>
      <c r="Z197" s="14"/>
      <c r="AA197" s="18"/>
      <c r="AB197" s="18"/>
      <c r="AC197" s="18"/>
      <c r="AD197" s="18"/>
      <c r="AE197" s="277"/>
      <c r="AF197" s="49"/>
      <c r="AG197" s="47"/>
      <c r="AH197" s="49"/>
      <c r="AI197" s="47"/>
      <c r="AJ197" s="281"/>
      <c r="AK197" s="18"/>
      <c r="AL197" s="18"/>
      <c r="AM197" s="14"/>
      <c r="AN197" s="14"/>
      <c r="AO197" s="18"/>
      <c r="AP197" s="49"/>
      <c r="AQ197" s="118"/>
      <c r="AR197" s="49"/>
      <c r="AS197" s="118"/>
    </row>
    <row r="198" spans="1:57" x14ac:dyDescent="0.6">
      <c r="A198" s="3" t="s">
        <v>198</v>
      </c>
      <c r="B198" s="22">
        <v>148115</v>
      </c>
      <c r="C198" s="23">
        <v>0</v>
      </c>
      <c r="D198" s="22">
        <v>84986</v>
      </c>
      <c r="E198" s="23">
        <v>0</v>
      </c>
      <c r="F198" s="14"/>
      <c r="G198" s="24">
        <v>154058</v>
      </c>
      <c r="H198" s="25">
        <v>0</v>
      </c>
      <c r="I198" s="24">
        <v>74811</v>
      </c>
      <c r="J198" s="25">
        <v>0</v>
      </c>
      <c r="K198" s="14"/>
      <c r="L198" s="24">
        <v>161222</v>
      </c>
      <c r="M198" s="25">
        <v>0</v>
      </c>
      <c r="N198" s="24">
        <v>73940</v>
      </c>
      <c r="O198" s="25">
        <v>0</v>
      </c>
      <c r="P198" s="14"/>
      <c r="Q198" s="24">
        <v>92970</v>
      </c>
      <c r="R198" s="25">
        <v>0</v>
      </c>
      <c r="S198" s="24">
        <v>42185</v>
      </c>
      <c r="T198" s="25">
        <v>0</v>
      </c>
      <c r="U198" s="14"/>
      <c r="V198" s="24">
        <v>180159</v>
      </c>
      <c r="W198" s="25">
        <v>0</v>
      </c>
      <c r="X198" s="24">
        <v>84212</v>
      </c>
      <c r="Y198" s="25">
        <v>0</v>
      </c>
      <c r="Z198" s="14"/>
      <c r="AA198" s="24">
        <v>183549</v>
      </c>
      <c r="AB198" s="25">
        <v>0</v>
      </c>
      <c r="AC198" s="24">
        <v>84407</v>
      </c>
      <c r="AD198" s="25">
        <v>0</v>
      </c>
      <c r="AE198" s="277"/>
      <c r="AF198" s="83">
        <v>175501</v>
      </c>
      <c r="AG198" s="84">
        <v>0</v>
      </c>
      <c r="AH198" s="83">
        <v>82041</v>
      </c>
      <c r="AI198" s="84">
        <v>0</v>
      </c>
      <c r="AJ198" s="281"/>
      <c r="AK198" s="78">
        <v>180985</v>
      </c>
      <c r="AL198" s="79">
        <v>0</v>
      </c>
      <c r="AM198" s="78">
        <v>81001</v>
      </c>
      <c r="AN198" s="79">
        <v>0</v>
      </c>
      <c r="AO198" s="18"/>
      <c r="AP198" s="24">
        <f t="shared" si="24"/>
        <v>198847</v>
      </c>
      <c r="AQ198" s="110">
        <f t="shared" si="28"/>
        <v>2.1798016781360749E-3</v>
      </c>
      <c r="AR198" s="24">
        <f t="shared" si="25"/>
        <v>80097</v>
      </c>
      <c r="AS198" s="110">
        <f t="shared" si="29"/>
        <v>2.4793799794918807E-3</v>
      </c>
      <c r="AU198">
        <v>45127</v>
      </c>
      <c r="AV198">
        <v>17766</v>
      </c>
      <c r="AW198">
        <v>46942</v>
      </c>
      <c r="AX198">
        <v>18787</v>
      </c>
      <c r="AY198">
        <v>51825</v>
      </c>
      <c r="AZ198">
        <v>21150</v>
      </c>
      <c r="BA198">
        <v>54953</v>
      </c>
      <c r="BB198">
        <v>22394</v>
      </c>
      <c r="BD198">
        <v>57795</v>
      </c>
      <c r="BE198">
        <v>20127</v>
      </c>
    </row>
    <row r="199" spans="1:57" x14ac:dyDescent="0.6">
      <c r="A199" s="3"/>
      <c r="B199" s="11"/>
      <c r="C199" s="11"/>
      <c r="D199" s="11"/>
      <c r="E199" s="11"/>
      <c r="F199" s="14"/>
      <c r="G199" s="14"/>
      <c r="H199" s="15"/>
      <c r="I199" s="14"/>
      <c r="J199" s="15"/>
      <c r="K199" s="14"/>
      <c r="L199" s="14"/>
      <c r="M199" s="15"/>
      <c r="N199" s="14"/>
      <c r="O199" s="15"/>
      <c r="P199" s="14"/>
      <c r="Q199" s="14"/>
      <c r="R199" s="15"/>
      <c r="S199" s="14"/>
      <c r="T199" s="15"/>
      <c r="U199" s="14"/>
      <c r="V199" s="14"/>
      <c r="W199" s="15"/>
      <c r="X199" s="14"/>
      <c r="Y199" s="15"/>
      <c r="Z199" s="14"/>
      <c r="AA199" s="18"/>
      <c r="AB199" s="18"/>
      <c r="AC199" s="18"/>
      <c r="AD199" s="18"/>
      <c r="AE199" s="277"/>
      <c r="AJ199" s="281"/>
      <c r="AK199" s="105"/>
      <c r="AL199" s="48"/>
      <c r="AM199" s="18"/>
      <c r="AN199" s="48"/>
      <c r="AO199" s="18"/>
      <c r="AP199" s="49"/>
      <c r="AQ199" s="118"/>
      <c r="AR199" s="49"/>
      <c r="AS199" s="118"/>
    </row>
    <row r="200" spans="1:57" x14ac:dyDescent="0.6">
      <c r="A200" s="3" t="s">
        <v>199</v>
      </c>
      <c r="B200" s="22">
        <v>9081</v>
      </c>
      <c r="C200" s="23">
        <v>0</v>
      </c>
      <c r="D200" s="22">
        <v>181624</v>
      </c>
      <c r="E200" s="23">
        <v>0.01</v>
      </c>
      <c r="F200" s="14"/>
      <c r="G200" s="24">
        <v>6369</v>
      </c>
      <c r="H200" s="25">
        <v>0</v>
      </c>
      <c r="I200" s="24">
        <v>127275</v>
      </c>
      <c r="J200" s="25">
        <v>0</v>
      </c>
      <c r="K200" s="14"/>
      <c r="L200" s="24">
        <v>6318</v>
      </c>
      <c r="M200" s="25">
        <v>0</v>
      </c>
      <c r="N200" s="24">
        <v>126356</v>
      </c>
      <c r="O200" s="25">
        <v>0.01</v>
      </c>
      <c r="P200" s="14"/>
      <c r="Q200" s="24">
        <v>5470</v>
      </c>
      <c r="R200" s="25">
        <v>0</v>
      </c>
      <c r="S200" s="24">
        <v>109408</v>
      </c>
      <c r="T200" s="25">
        <v>0</v>
      </c>
      <c r="U200" s="14"/>
      <c r="V200" s="24">
        <v>5586</v>
      </c>
      <c r="W200" s="25">
        <v>0</v>
      </c>
      <c r="X200" s="24">
        <v>111721</v>
      </c>
      <c r="Y200" s="25">
        <v>0</v>
      </c>
      <c r="Z200" s="14"/>
      <c r="AA200" s="24">
        <v>157632</v>
      </c>
      <c r="AB200" s="25">
        <v>0</v>
      </c>
      <c r="AC200" s="24">
        <v>172651</v>
      </c>
      <c r="AD200" s="28">
        <v>0.01</v>
      </c>
      <c r="AE200" s="277"/>
      <c r="AF200" s="86">
        <v>322577</v>
      </c>
      <c r="AG200" s="84">
        <v>0</v>
      </c>
      <c r="AH200" s="86">
        <v>239019</v>
      </c>
      <c r="AI200" s="84">
        <v>0.01</v>
      </c>
      <c r="AJ200" s="281"/>
      <c r="AK200" s="82">
        <v>427690</v>
      </c>
      <c r="AL200" s="71">
        <v>0.01</v>
      </c>
      <c r="AM200" s="91">
        <v>288877</v>
      </c>
      <c r="AN200" s="79">
        <v>0.01</v>
      </c>
      <c r="AO200" s="18"/>
      <c r="AP200" s="24">
        <f t="shared" si="24"/>
        <v>445176</v>
      </c>
      <c r="AQ200" s="110">
        <f t="shared" si="28"/>
        <v>4.8801107980804611E-3</v>
      </c>
      <c r="AR200" s="24">
        <f t="shared" si="25"/>
        <v>258434</v>
      </c>
      <c r="AS200" s="110">
        <f t="shared" si="29"/>
        <v>7.9997513717118586E-3</v>
      </c>
      <c r="AU200">
        <v>128128</v>
      </c>
      <c r="AV200">
        <v>73202</v>
      </c>
      <c r="AW200">
        <v>73701</v>
      </c>
      <c r="AX200">
        <v>42694</v>
      </c>
      <c r="AY200">
        <v>127836</v>
      </c>
      <c r="AZ200">
        <v>72666</v>
      </c>
      <c r="BA200">
        <v>115511</v>
      </c>
      <c r="BB200">
        <v>69872</v>
      </c>
      <c r="BD200" s="75">
        <v>296236</v>
      </c>
      <c r="BE200" s="75">
        <v>137917</v>
      </c>
    </row>
    <row r="201" spans="1:57" x14ac:dyDescent="0.6">
      <c r="A201" s="204" t="s">
        <v>39</v>
      </c>
      <c r="B201" s="169">
        <f>SUM(B202:B204)</f>
        <v>9081</v>
      </c>
      <c r="C201" s="170">
        <f>SUM(C202:C204)</f>
        <v>0</v>
      </c>
      <c r="D201" s="169">
        <f>SUM(D202:D204)</f>
        <v>181624</v>
      </c>
      <c r="E201" s="170">
        <f>SUM(E202:E204)</f>
        <v>0.01</v>
      </c>
      <c r="F201" s="14"/>
      <c r="G201" s="205">
        <v>6369</v>
      </c>
      <c r="H201" s="206">
        <v>0</v>
      </c>
      <c r="I201" s="205">
        <v>127275</v>
      </c>
      <c r="J201" s="206">
        <v>0</v>
      </c>
      <c r="K201" s="14"/>
      <c r="L201" s="205">
        <v>6318</v>
      </c>
      <c r="M201" s="206">
        <v>0</v>
      </c>
      <c r="N201" s="205">
        <v>126356</v>
      </c>
      <c r="O201" s="206">
        <v>0.01</v>
      </c>
      <c r="P201" s="14"/>
      <c r="Q201" s="205">
        <v>5470</v>
      </c>
      <c r="R201" s="206">
        <v>0</v>
      </c>
      <c r="S201" s="205">
        <v>109408</v>
      </c>
      <c r="T201" s="206">
        <v>0</v>
      </c>
      <c r="U201" s="14"/>
      <c r="V201" s="205">
        <v>5586</v>
      </c>
      <c r="W201" s="206">
        <v>0</v>
      </c>
      <c r="X201" s="205">
        <v>111721</v>
      </c>
      <c r="Y201" s="206">
        <v>0</v>
      </c>
      <c r="Z201" s="14"/>
      <c r="AA201" s="205">
        <f>SUM(AA202:AA206)</f>
        <v>157632</v>
      </c>
      <c r="AB201" s="206">
        <f>SUM(AB202:AB206)</f>
        <v>0</v>
      </c>
      <c r="AC201" s="205">
        <f>SUM(AC202:AC206)</f>
        <v>172651</v>
      </c>
      <c r="AD201" s="206">
        <f>SUM(AD202:AD206)</f>
        <v>0</v>
      </c>
      <c r="AE201" s="277"/>
      <c r="AF201" s="172">
        <f>SUM(AF202:AF206)</f>
        <v>322578</v>
      </c>
      <c r="AG201" s="174">
        <f>SUM(AG202:AG206)</f>
        <v>0</v>
      </c>
      <c r="AH201" s="172">
        <f>SUM(AH202:AH206)</f>
        <v>239020</v>
      </c>
      <c r="AI201" s="174">
        <f>SUM(AI202:AI206)</f>
        <v>0.01</v>
      </c>
      <c r="AJ201" s="281"/>
      <c r="AK201" s="198">
        <f>SUM(AK202:AK206)</f>
        <v>427690</v>
      </c>
      <c r="AL201" s="171">
        <f>SUM(AL202:AL206)</f>
        <v>0</v>
      </c>
      <c r="AM201" s="202">
        <f>SUM(AM202:AM206)</f>
        <v>288878</v>
      </c>
      <c r="AN201" s="174">
        <f>SUM(AN202:AN206)</f>
        <v>0.01</v>
      </c>
      <c r="AO201" s="18"/>
      <c r="AP201" s="175">
        <f t="shared" si="24"/>
        <v>445177</v>
      </c>
      <c r="AQ201" s="176">
        <f t="shared" si="28"/>
        <v>4.8801217602859664E-3</v>
      </c>
      <c r="AR201" s="175">
        <f t="shared" si="25"/>
        <v>258434</v>
      </c>
      <c r="AS201" s="176">
        <f t="shared" si="29"/>
        <v>7.9997513717118586E-3</v>
      </c>
      <c r="AU201" s="179">
        <f>SUM(AU203:AU206)</f>
        <v>128129</v>
      </c>
      <c r="AV201" s="179">
        <f>SUM(AV203:AV206)</f>
        <v>73202</v>
      </c>
      <c r="AW201" s="193">
        <f>SUM(AW203:AW205)</f>
        <v>73701</v>
      </c>
      <c r="AX201" s="193">
        <f>SUM(AX203:AX205)</f>
        <v>42694</v>
      </c>
      <c r="AY201" s="193">
        <f>SUM(AY203:AY206)</f>
        <v>127836</v>
      </c>
      <c r="AZ201" s="193">
        <f>SUM(AZ203:AZ206)</f>
        <v>72666</v>
      </c>
      <c r="BA201" s="193">
        <f>SUM(BA203:BA206)</f>
        <v>115511</v>
      </c>
      <c r="BB201" s="193">
        <f>SUM(BB203:BB206)</f>
        <v>69872</v>
      </c>
      <c r="BC201" s="125"/>
      <c r="BD201" s="193">
        <f>SUM(BD203:BD206)</f>
        <v>296236</v>
      </c>
      <c r="BE201" s="193">
        <f>SUM(BE203:BE206)</f>
        <v>137918</v>
      </c>
    </row>
    <row r="202" spans="1:57" x14ac:dyDescent="0.6">
      <c r="A202" s="33" t="s">
        <v>200</v>
      </c>
      <c r="B202" s="26">
        <v>0</v>
      </c>
      <c r="C202" s="31">
        <v>0</v>
      </c>
      <c r="D202" s="26">
        <v>0</v>
      </c>
      <c r="E202" s="31">
        <v>0</v>
      </c>
      <c r="F202" s="14"/>
      <c r="G202" s="27">
        <v>0</v>
      </c>
      <c r="H202" s="25">
        <v>0</v>
      </c>
      <c r="I202" s="27">
        <v>0</v>
      </c>
      <c r="J202" s="25">
        <v>0</v>
      </c>
      <c r="K202" s="14"/>
      <c r="L202" s="27">
        <v>0</v>
      </c>
      <c r="M202" s="25">
        <v>0</v>
      </c>
      <c r="N202" s="27">
        <v>0</v>
      </c>
      <c r="O202" s="25">
        <v>0</v>
      </c>
      <c r="P202" s="14"/>
      <c r="Q202" s="27">
        <v>0</v>
      </c>
      <c r="R202" s="25">
        <v>0</v>
      </c>
      <c r="S202" s="27">
        <v>0</v>
      </c>
      <c r="T202" s="25">
        <v>0</v>
      </c>
      <c r="U202" s="14"/>
      <c r="V202" s="27">
        <v>0</v>
      </c>
      <c r="W202" s="25">
        <v>0</v>
      </c>
      <c r="X202" s="27">
        <v>0</v>
      </c>
      <c r="Y202" s="25">
        <v>0</v>
      </c>
      <c r="Z202" s="14"/>
      <c r="AA202" s="42">
        <v>0</v>
      </c>
      <c r="AB202" s="23">
        <v>0</v>
      </c>
      <c r="AC202" s="42">
        <v>0</v>
      </c>
      <c r="AD202" s="23">
        <v>0</v>
      </c>
      <c r="AF202" s="62"/>
      <c r="AG202" s="79"/>
      <c r="AH202" s="62"/>
      <c r="AI202" s="79"/>
      <c r="AJ202" s="281"/>
      <c r="AK202" s="82"/>
      <c r="AL202" s="79"/>
      <c r="AM202" s="82"/>
      <c r="AN202" s="79"/>
      <c r="AO202" s="18"/>
      <c r="AP202" s="24"/>
      <c r="AQ202" s="110"/>
      <c r="AR202" s="24"/>
      <c r="AS202" s="110"/>
    </row>
    <row r="203" spans="1:57" x14ac:dyDescent="0.6">
      <c r="A203" s="33" t="s">
        <v>201</v>
      </c>
      <c r="B203" s="22">
        <v>9081</v>
      </c>
      <c r="C203" s="23">
        <v>0</v>
      </c>
      <c r="D203" s="22">
        <v>181624</v>
      </c>
      <c r="E203" s="23">
        <v>0.01</v>
      </c>
      <c r="F203" s="14"/>
      <c r="G203" s="24">
        <v>6369</v>
      </c>
      <c r="H203" s="25">
        <v>0</v>
      </c>
      <c r="I203" s="24">
        <v>127275</v>
      </c>
      <c r="J203" s="25">
        <v>0</v>
      </c>
      <c r="K203" s="14"/>
      <c r="L203" s="24">
        <v>6318</v>
      </c>
      <c r="M203" s="25">
        <v>0</v>
      </c>
      <c r="N203" s="24">
        <v>126356</v>
      </c>
      <c r="O203" s="25">
        <v>0.01</v>
      </c>
      <c r="P203" s="14"/>
      <c r="Q203" s="24">
        <v>5470</v>
      </c>
      <c r="R203" s="25">
        <v>0</v>
      </c>
      <c r="S203" s="24">
        <v>109408</v>
      </c>
      <c r="T203" s="25">
        <v>0</v>
      </c>
      <c r="U203" s="14"/>
      <c r="V203" s="24">
        <v>5586</v>
      </c>
      <c r="W203" s="25">
        <v>0</v>
      </c>
      <c r="X203" s="24">
        <v>111721</v>
      </c>
      <c r="Y203" s="25">
        <v>0</v>
      </c>
      <c r="Z203" s="14"/>
      <c r="AA203" s="22">
        <v>118590</v>
      </c>
      <c r="AB203" s="23">
        <v>0</v>
      </c>
      <c r="AC203" s="22">
        <v>137740</v>
      </c>
      <c r="AD203" s="23">
        <v>0</v>
      </c>
      <c r="AF203" s="83">
        <v>210374</v>
      </c>
      <c r="AG203" s="84">
        <v>0</v>
      </c>
      <c r="AH203" s="83">
        <v>156877</v>
      </c>
      <c r="AI203" s="84">
        <v>0.01</v>
      </c>
      <c r="AJ203" s="281"/>
      <c r="AK203" s="82">
        <v>233474</v>
      </c>
      <c r="AL203" s="79">
        <v>0</v>
      </c>
      <c r="AM203" s="82">
        <v>159739</v>
      </c>
      <c r="AN203" s="79">
        <v>0.01</v>
      </c>
      <c r="AO203" s="18"/>
      <c r="AP203" s="24">
        <f t="shared" si="24"/>
        <v>290504</v>
      </c>
      <c r="AQ203" s="110">
        <f t="shared" si="28"/>
        <v>3.1845645481462753E-3</v>
      </c>
      <c r="AR203" s="24">
        <f t="shared" si="25"/>
        <v>168084</v>
      </c>
      <c r="AS203" s="110">
        <f t="shared" si="29"/>
        <v>5.2029926772902014E-3</v>
      </c>
      <c r="AU203">
        <v>69840</v>
      </c>
      <c r="AV203">
        <v>39768</v>
      </c>
      <c r="AW203">
        <v>66036</v>
      </c>
      <c r="AX203">
        <v>38104</v>
      </c>
      <c r="AY203">
        <v>73359</v>
      </c>
      <c r="AZ203">
        <v>40976</v>
      </c>
      <c r="BA203">
        <v>81269</v>
      </c>
      <c r="BB203">
        <v>49236</v>
      </c>
      <c r="BD203" s="75">
        <v>138495</v>
      </c>
      <c r="BE203" s="75">
        <v>64524</v>
      </c>
    </row>
    <row r="204" spans="1:57" x14ac:dyDescent="0.6">
      <c r="A204" s="33" t="s">
        <v>202</v>
      </c>
      <c r="B204" s="26">
        <v>0</v>
      </c>
      <c r="C204" s="31">
        <v>0</v>
      </c>
      <c r="D204" s="26">
        <v>0</v>
      </c>
      <c r="E204" s="31">
        <v>0</v>
      </c>
      <c r="F204" s="14"/>
      <c r="G204" s="27">
        <v>0</v>
      </c>
      <c r="H204" s="25">
        <v>0</v>
      </c>
      <c r="I204" s="27">
        <v>0</v>
      </c>
      <c r="J204" s="25">
        <v>0</v>
      </c>
      <c r="K204" s="14"/>
      <c r="L204" s="27">
        <v>0</v>
      </c>
      <c r="M204" s="25">
        <v>0</v>
      </c>
      <c r="N204" s="27">
        <v>0</v>
      </c>
      <c r="O204" s="25">
        <v>0</v>
      </c>
      <c r="P204" s="14"/>
      <c r="Q204" s="27">
        <v>0</v>
      </c>
      <c r="R204" s="25">
        <v>0</v>
      </c>
      <c r="S204" s="27">
        <v>0</v>
      </c>
      <c r="T204" s="25">
        <v>0</v>
      </c>
      <c r="U204" s="14"/>
      <c r="V204" s="27">
        <v>0</v>
      </c>
      <c r="W204" s="25">
        <v>0</v>
      </c>
      <c r="X204" s="27">
        <v>0</v>
      </c>
      <c r="Y204" s="25">
        <v>0</v>
      </c>
      <c r="Z204" s="14"/>
      <c r="AA204" s="42">
        <v>0</v>
      </c>
      <c r="AB204" s="23">
        <v>0</v>
      </c>
      <c r="AC204" s="42">
        <v>0</v>
      </c>
      <c r="AD204" s="23">
        <v>0</v>
      </c>
      <c r="AF204" s="62"/>
      <c r="AG204" s="79"/>
      <c r="AH204" s="62"/>
      <c r="AI204" s="79"/>
      <c r="AJ204" s="281"/>
      <c r="AK204" s="82"/>
      <c r="AL204" s="79"/>
      <c r="AM204" s="82"/>
      <c r="AN204" s="79"/>
      <c r="AO204" s="18"/>
      <c r="AP204" s="24"/>
      <c r="AQ204" s="110"/>
      <c r="AR204" s="24"/>
      <c r="AS204" s="110"/>
    </row>
    <row r="205" spans="1:57" x14ac:dyDescent="0.6">
      <c r="A205" s="32" t="s">
        <v>203</v>
      </c>
      <c r="B205" s="26"/>
      <c r="C205" s="31"/>
      <c r="D205" s="26"/>
      <c r="E205" s="31"/>
      <c r="F205" s="14"/>
      <c r="G205" s="27"/>
      <c r="H205" s="25"/>
      <c r="I205" s="27"/>
      <c r="J205" s="25"/>
      <c r="K205" s="14"/>
      <c r="L205" s="27"/>
      <c r="M205" s="25"/>
      <c r="N205" s="27"/>
      <c r="O205" s="25"/>
      <c r="P205" s="14"/>
      <c r="Q205" s="27"/>
      <c r="R205" s="25"/>
      <c r="S205" s="27"/>
      <c r="T205" s="25"/>
      <c r="U205" s="14"/>
      <c r="V205" s="27"/>
      <c r="W205" s="25"/>
      <c r="X205" s="27"/>
      <c r="Y205" s="25"/>
      <c r="Z205" s="14"/>
      <c r="AA205" s="22">
        <v>4069</v>
      </c>
      <c r="AB205" s="23">
        <v>0</v>
      </c>
      <c r="AC205" s="22">
        <v>2923</v>
      </c>
      <c r="AD205" s="23">
        <v>0</v>
      </c>
      <c r="AF205" s="83">
        <v>20511</v>
      </c>
      <c r="AG205" s="84">
        <v>0</v>
      </c>
      <c r="AH205" s="83">
        <v>14188</v>
      </c>
      <c r="AI205" s="84">
        <v>0</v>
      </c>
      <c r="AJ205" s="281"/>
      <c r="AK205" s="82">
        <v>18612</v>
      </c>
      <c r="AL205" s="79">
        <v>0</v>
      </c>
      <c r="AM205" s="82">
        <v>12405</v>
      </c>
      <c r="AN205" s="79">
        <v>0</v>
      </c>
      <c r="AO205" s="18"/>
      <c r="AP205" s="24">
        <f t="shared" si="24"/>
        <v>22074</v>
      </c>
      <c r="AQ205" s="110">
        <f t="shared" si="28"/>
        <v>2.419797243266216E-4</v>
      </c>
      <c r="AR205" s="24">
        <f t="shared" si="25"/>
        <v>13247</v>
      </c>
      <c r="AS205" s="110">
        <f t="shared" si="29"/>
        <v>4.1005713807419685E-4</v>
      </c>
      <c r="AU205">
        <v>5857</v>
      </c>
      <c r="AV205">
        <v>3466</v>
      </c>
      <c r="AW205">
        <v>7665</v>
      </c>
      <c r="AX205">
        <v>4590</v>
      </c>
      <c r="AY205">
        <v>4225</v>
      </c>
      <c r="AZ205">
        <v>2551</v>
      </c>
      <c r="BA205">
        <v>4327</v>
      </c>
      <c r="BB205">
        <v>2640</v>
      </c>
      <c r="BD205" s="75">
        <v>9594</v>
      </c>
      <c r="BE205" s="75">
        <v>4448</v>
      </c>
    </row>
    <row r="206" spans="1:57" x14ac:dyDescent="0.6">
      <c r="A206" s="32" t="s">
        <v>204</v>
      </c>
      <c r="B206" s="26"/>
      <c r="C206" s="31"/>
      <c r="D206" s="26"/>
      <c r="E206" s="31"/>
      <c r="F206" s="14"/>
      <c r="G206" s="27"/>
      <c r="H206" s="25"/>
      <c r="I206" s="27"/>
      <c r="J206" s="25"/>
      <c r="K206" s="14"/>
      <c r="L206" s="27"/>
      <c r="M206" s="25"/>
      <c r="N206" s="27"/>
      <c r="O206" s="25"/>
      <c r="P206" s="14"/>
      <c r="Q206" s="27"/>
      <c r="R206" s="25"/>
      <c r="S206" s="27"/>
      <c r="T206" s="25"/>
      <c r="U206" s="14"/>
      <c r="V206" s="27"/>
      <c r="W206" s="25"/>
      <c r="X206" s="27"/>
      <c r="Y206" s="25"/>
      <c r="Z206" s="14"/>
      <c r="AA206" s="22">
        <v>34973</v>
      </c>
      <c r="AB206" s="23">
        <v>0</v>
      </c>
      <c r="AC206" s="22">
        <v>31988</v>
      </c>
      <c r="AD206" s="23">
        <v>0</v>
      </c>
      <c r="AF206" s="83">
        <v>91693</v>
      </c>
      <c r="AG206" s="84">
        <v>0</v>
      </c>
      <c r="AH206" s="83">
        <v>67955</v>
      </c>
      <c r="AI206" s="84">
        <v>0</v>
      </c>
      <c r="AJ206" s="281"/>
      <c r="AK206" s="82">
        <v>175604</v>
      </c>
      <c r="AL206" s="79">
        <v>0</v>
      </c>
      <c r="AM206" s="82">
        <v>116734</v>
      </c>
      <c r="AN206" s="79">
        <v>0</v>
      </c>
      <c r="AO206" s="18"/>
      <c r="AP206" s="24">
        <f t="shared" si="24"/>
        <v>132599</v>
      </c>
      <c r="AQ206" s="110">
        <f t="shared" si="28"/>
        <v>1.4535774878130694E-3</v>
      </c>
      <c r="AR206" s="24">
        <f t="shared" si="25"/>
        <v>77103</v>
      </c>
      <c r="AS206" s="110">
        <f t="shared" si="29"/>
        <v>2.3867015563474596E-3</v>
      </c>
      <c r="AU206">
        <v>52432</v>
      </c>
      <c r="AV206">
        <v>29968</v>
      </c>
      <c r="AY206">
        <v>50252</v>
      </c>
      <c r="AZ206">
        <v>29139</v>
      </c>
      <c r="BA206">
        <v>29915</v>
      </c>
      <c r="BB206">
        <v>17996</v>
      </c>
      <c r="BD206" s="75">
        <v>148147</v>
      </c>
      <c r="BE206" s="75">
        <v>68946</v>
      </c>
    </row>
    <row r="207" spans="1:57" x14ac:dyDescent="0.6">
      <c r="A207" s="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8"/>
      <c r="AB207" s="18"/>
      <c r="AC207" s="18"/>
      <c r="AD207" s="18"/>
      <c r="AE207" s="277"/>
      <c r="AJ207" s="281"/>
      <c r="AK207" s="100"/>
      <c r="AL207" s="48"/>
      <c r="AM207" s="101"/>
      <c r="AN207" s="12"/>
      <c r="AO207" s="18"/>
      <c r="AP207" s="49"/>
      <c r="AQ207" s="118"/>
      <c r="AR207" s="49"/>
      <c r="AS207" s="118"/>
    </row>
    <row r="208" spans="1:57" x14ac:dyDescent="0.6">
      <c r="A208" s="3" t="s">
        <v>205</v>
      </c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22">
        <v>109458</v>
      </c>
      <c r="AB208" s="23">
        <v>0</v>
      </c>
      <c r="AC208" s="22">
        <v>79170</v>
      </c>
      <c r="AD208" s="23">
        <v>0</v>
      </c>
      <c r="AE208" s="277"/>
      <c r="AF208" s="83">
        <v>268327</v>
      </c>
      <c r="AG208" s="84">
        <v>0</v>
      </c>
      <c r="AH208" s="83">
        <v>190592</v>
      </c>
      <c r="AI208" s="84">
        <v>0.01</v>
      </c>
      <c r="AJ208" s="281"/>
      <c r="AK208" s="82">
        <v>423733</v>
      </c>
      <c r="AL208" s="79">
        <v>0</v>
      </c>
      <c r="AM208" s="82">
        <v>289730</v>
      </c>
      <c r="AN208" s="79">
        <v>0.01</v>
      </c>
      <c r="AO208" s="18"/>
      <c r="AP208" s="24">
        <f t="shared" si="24"/>
        <v>583674</v>
      </c>
      <c r="AQ208" s="110">
        <f t="shared" si="28"/>
        <v>6.3983543361699974E-3</v>
      </c>
      <c r="AR208" s="24">
        <f t="shared" si="25"/>
        <v>329156</v>
      </c>
      <c r="AS208" s="110">
        <f t="shared" si="29"/>
        <v>1.0188930877930878E-2</v>
      </c>
      <c r="AU208">
        <v>142098</v>
      </c>
      <c r="AV208">
        <v>79380</v>
      </c>
      <c r="AW208">
        <v>125021</v>
      </c>
      <c r="AX208">
        <v>70064</v>
      </c>
      <c r="AY208">
        <v>176511</v>
      </c>
      <c r="AZ208">
        <v>99373</v>
      </c>
      <c r="BA208">
        <v>140044</v>
      </c>
      <c r="BB208">
        <v>80339</v>
      </c>
      <c r="BD208" s="75">
        <v>217677</v>
      </c>
      <c r="BE208" s="75">
        <v>95486</v>
      </c>
    </row>
    <row r="209" spans="1:45" x14ac:dyDescent="0.6">
      <c r="A209" s="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8"/>
      <c r="AB209" s="18"/>
      <c r="AC209" s="18"/>
      <c r="AD209" s="18"/>
      <c r="AE209" s="277"/>
      <c r="AF209" s="89"/>
      <c r="AJ209" s="281"/>
      <c r="AK209" s="100"/>
      <c r="AL209" s="18"/>
      <c r="AM209" s="14"/>
      <c r="AN209" s="14"/>
      <c r="AO209" s="18"/>
      <c r="AP209" s="18"/>
      <c r="AQ209" s="18"/>
      <c r="AR209" s="18"/>
      <c r="AS209" s="18"/>
    </row>
    <row r="210" spans="1:45" x14ac:dyDescent="0.6">
      <c r="A210" s="190" t="s">
        <v>38</v>
      </c>
      <c r="B210" s="148">
        <v>54155221</v>
      </c>
      <c r="C210" s="144">
        <v>1</v>
      </c>
      <c r="D210" s="148">
        <v>26398610</v>
      </c>
      <c r="E210" s="144">
        <v>1</v>
      </c>
      <c r="F210" s="14"/>
      <c r="G210" s="119">
        <v>61318316</v>
      </c>
      <c r="H210" s="120">
        <v>1</v>
      </c>
      <c r="I210" s="119">
        <v>25623316</v>
      </c>
      <c r="J210" s="120">
        <v>1</v>
      </c>
      <c r="K210" s="14"/>
      <c r="L210" s="119">
        <v>62817774</v>
      </c>
      <c r="M210" s="120">
        <v>1</v>
      </c>
      <c r="N210" s="119">
        <v>24829120</v>
      </c>
      <c r="O210" s="120">
        <v>1</v>
      </c>
      <c r="P210" s="14"/>
      <c r="Q210" s="119">
        <v>64883028</v>
      </c>
      <c r="R210" s="120">
        <v>1</v>
      </c>
      <c r="S210" s="119">
        <v>25546625</v>
      </c>
      <c r="T210" s="120">
        <v>1</v>
      </c>
      <c r="U210" s="14"/>
      <c r="V210" s="119">
        <v>67066142</v>
      </c>
      <c r="W210" s="120">
        <v>1</v>
      </c>
      <c r="X210" s="119">
        <v>26480898</v>
      </c>
      <c r="Y210" s="120">
        <v>1</v>
      </c>
      <c r="Z210" s="14"/>
      <c r="AA210" s="119">
        <v>69670235</v>
      </c>
      <c r="AB210" s="120">
        <v>1</v>
      </c>
      <c r="AC210" s="148">
        <v>27669756</v>
      </c>
      <c r="AD210" s="120">
        <v>1</v>
      </c>
      <c r="AE210" s="277"/>
      <c r="AF210" s="158">
        <v>74003900</v>
      </c>
      <c r="AG210" s="185">
        <v>1</v>
      </c>
      <c r="AH210" s="158">
        <v>29905011</v>
      </c>
      <c r="AI210" s="185">
        <v>1</v>
      </c>
      <c r="AJ210" s="281"/>
      <c r="AK210" s="207">
        <v>77820365</v>
      </c>
      <c r="AL210" s="208">
        <v>1</v>
      </c>
      <c r="AM210" s="207">
        <v>30474397</v>
      </c>
      <c r="AN210" s="208">
        <v>0.9900000000000001</v>
      </c>
      <c r="AO210" s="18"/>
      <c r="AP210" s="119">
        <v>91222519</v>
      </c>
      <c r="AQ210" s="120">
        <v>1</v>
      </c>
      <c r="AR210" s="119">
        <v>32305254</v>
      </c>
      <c r="AS210" s="120">
        <v>1</v>
      </c>
    </row>
    <row r="211" spans="1:45" x14ac:dyDescent="0.6">
      <c r="A211" s="166" t="s">
        <v>39</v>
      </c>
      <c r="B211" s="167">
        <f>SUM(207:207,B90,B118,B140,B158,B188,B198,B201,B62)</f>
        <v>54155225</v>
      </c>
      <c r="C211" s="168">
        <f>SUM(C188,C198,C201,C62,C90,C118,C140,C158)</f>
        <v>0.95000000000000018</v>
      </c>
      <c r="D211" s="167">
        <f>SUM(D201,D198,D188,D158,D140,D118,D90,D62)</f>
        <v>26398609</v>
      </c>
      <c r="E211" s="168">
        <f>SUM(E201,E198,E188,E158,E140,E118,E90,E62)</f>
        <v>1.0100000000000002</v>
      </c>
      <c r="F211" s="14"/>
      <c r="G211" s="169">
        <f>SUM(G201,G198,G188,G158,G140,G118,G90,G62)</f>
        <v>61318314</v>
      </c>
      <c r="H211" s="170">
        <f>SUM(H201,H198,H188,H158,H140,H118,H90,H62)</f>
        <v>0.97000000000000008</v>
      </c>
      <c r="I211" s="169">
        <f>SUM(I201,I198,I188,I158,I140,I118,I90,I62)</f>
        <v>25623321</v>
      </c>
      <c r="J211" s="170">
        <f>SUM(J188,J198,J200,J158,J140,J118,J90,J62)</f>
        <v>1</v>
      </c>
      <c r="K211" s="14"/>
      <c r="L211" s="169">
        <f>SUM(L201,L198,L188,L158,L140,L118,L90,L62)</f>
        <v>62817781</v>
      </c>
      <c r="M211" s="170">
        <f>SUM(M201,M198,M188,M158,M140,M118,M90,M62)</f>
        <v>0.95000000000000007</v>
      </c>
      <c r="N211" s="169">
        <f>SUM(N201,N198,N188,N158,N140,N118,N90,N62)</f>
        <v>24829127</v>
      </c>
      <c r="O211" s="170">
        <f>SUM(O201,O198,O188,O158,O140,O118,O90,O62)</f>
        <v>1.0400000000000003</v>
      </c>
      <c r="P211" s="14"/>
      <c r="Q211" s="169">
        <f>SUM(Q201,Q198,Q188,Q158,Q140,Q118,Q90,Q62)</f>
        <v>64883024</v>
      </c>
      <c r="R211" s="170">
        <f>SUM(R201,R198,R188,R158,R140,R118,R90,R62)</f>
        <v>0.9900000000000001</v>
      </c>
      <c r="S211" s="169">
        <f>SUM(S201,S198,S188,S158,S140,S118,S90,S62)</f>
        <v>25546632</v>
      </c>
      <c r="T211" s="184">
        <f>SUM(Y201,Y198,Y188,Y158,Y140,Y118,Y90,Y62)</f>
        <v>1.0100000000000002</v>
      </c>
      <c r="U211" s="14"/>
      <c r="V211" s="169">
        <f>SUM(V201,V198,V188,V158,V140,V118,V90,V62)</f>
        <v>67066143</v>
      </c>
      <c r="W211" s="170">
        <f>SUM(W201,W198,W188,W158,W140,W118,W90,W62)</f>
        <v>0.95000000000000007</v>
      </c>
      <c r="X211" s="169">
        <f>SUM(X201,X198,X188,X158,X140,X118,X90,X62)</f>
        <v>26480901</v>
      </c>
      <c r="Y211" s="170">
        <f>SUM(Y201,Y198,Y188,Y158,Y140,Y118,Y90,Y62)</f>
        <v>1.0100000000000002</v>
      </c>
      <c r="Z211" s="14"/>
      <c r="AA211" s="169">
        <f>SUM(AA188,AA158,AA140,AA118,AA90,AA62,AA198,AA201,AA208)</f>
        <v>69670239</v>
      </c>
      <c r="AB211" s="170">
        <f>SUM(AB188,AB158,AB140,AB118,AB90,AB62,AB198,AB201,AB208)</f>
        <v>0.95000000000000007</v>
      </c>
      <c r="AC211" s="169">
        <f>SUM(AC188,AC158,AC140,AC118,AC90,AC62,AC198,AC201,AC208)</f>
        <v>27691052</v>
      </c>
      <c r="AD211" s="170">
        <f>SUM(AD188,AD158,AD140,AD118,AD90,AD62,AD198,AD201,AD208)</f>
        <v>1</v>
      </c>
      <c r="AE211" s="277"/>
      <c r="AF211" s="172">
        <f>SUM(AF208,AF201,AF188,AF198,AF158,AF140,AF90,AF62, AF118)</f>
        <v>73519808</v>
      </c>
      <c r="AG211" s="171">
        <f>SUM(AG208,AG201,AG188,AG198,AG158,AG140,AG90,AG62, AG118)</f>
        <v>0.87000000000000011</v>
      </c>
      <c r="AH211" s="172">
        <f>SUM(AH208,AH201,AH188,AH198,AH158,AH140,AH90,AH62, AH118)</f>
        <v>29616941</v>
      </c>
      <c r="AI211" s="171">
        <f>SUM(AI208,AI201,AI188,AI198,AI158,AI140,AI90,AI62, AI118)</f>
        <v>0.98</v>
      </c>
      <c r="AJ211" s="281"/>
      <c r="AK211" s="172">
        <f>SUM(AK208,AK201,AK198,AK188,AK158,AK140,AK118,AK90,AK62)</f>
        <v>77723797</v>
      </c>
      <c r="AL211" s="171">
        <f>SUM(AL208,AL201,AL198,AL188,AL158,AL140,AL118,AL90,AL62)</f>
        <v>0.87000000000000011</v>
      </c>
      <c r="AM211" s="172">
        <f t="shared" ref="AM211:AS211" si="30">SUM(AM208,AM201,AM198,AM188,AM158,AM140,AM118,AM90,AM62)</f>
        <v>30434277</v>
      </c>
      <c r="AN211" s="171">
        <f t="shared" si="30"/>
        <v>0.9800000000000002</v>
      </c>
      <c r="AO211" s="18"/>
      <c r="AP211" s="209">
        <f>SUM(AP208,AP201,AP198,AP188,AP158,AP140,AP118,AP90,AP62)</f>
        <v>90029580</v>
      </c>
      <c r="AQ211" s="176">
        <f>SUM(AQ208,AQ201,AQ198,AQ188,AQ158,AQ140,AQ118,AQ90,AQ62)</f>
        <v>0.98692275752657088</v>
      </c>
      <c r="AR211" s="175">
        <f t="shared" si="30"/>
        <v>32247196</v>
      </c>
      <c r="AS211" s="176">
        <f t="shared" si="30"/>
        <v>0.99820283103175722</v>
      </c>
    </row>
    <row r="212" spans="1:45" x14ac:dyDescent="0.6">
      <c r="A212" s="41"/>
      <c r="B212" s="214"/>
      <c r="C212" s="48"/>
      <c r="D212" s="214"/>
      <c r="E212" s="48"/>
      <c r="F212" s="14"/>
      <c r="G212" s="50"/>
      <c r="H212" s="12"/>
      <c r="I212" s="50"/>
      <c r="J212" s="12"/>
      <c r="K212" s="14"/>
      <c r="L212" s="50"/>
      <c r="M212" s="12"/>
      <c r="N212" s="50"/>
      <c r="O212" s="12"/>
      <c r="P212" s="14"/>
      <c r="Q212" s="50"/>
      <c r="R212" s="12"/>
      <c r="S212" s="50"/>
      <c r="T212" s="217"/>
      <c r="U212" s="14"/>
      <c r="V212" s="50"/>
      <c r="W212" s="12"/>
      <c r="X212" s="50"/>
      <c r="Y212" s="12"/>
      <c r="Z212" s="14"/>
      <c r="AA212" s="50"/>
      <c r="AB212" s="12"/>
      <c r="AC212" s="218"/>
      <c r="AD212" s="12"/>
      <c r="AE212" s="277"/>
      <c r="AF212"/>
      <c r="AG212"/>
      <c r="AH212"/>
      <c r="AI212"/>
      <c r="AJ212" s="281"/>
      <c r="AK212" s="214"/>
      <c r="AL212" s="56"/>
      <c r="AM212" s="214"/>
      <c r="AN212" s="56"/>
      <c r="AO212" s="18"/>
      <c r="AP212" s="51"/>
      <c r="AQ212" s="56"/>
      <c r="AR212" s="214"/>
      <c r="AS212" s="56"/>
    </row>
    <row r="213" spans="1:45" x14ac:dyDescent="0.6">
      <c r="A213" s="57" t="s">
        <v>206</v>
      </c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6"/>
      <c r="U213" s="14"/>
      <c r="V213" s="14"/>
      <c r="W213" s="14"/>
      <c r="X213" s="14"/>
      <c r="Y213" s="14"/>
      <c r="Z213" s="14"/>
      <c r="AA213" s="14"/>
      <c r="AB213" s="14"/>
      <c r="AC213" s="50"/>
      <c r="AD213" s="14"/>
      <c r="AE213" s="274"/>
      <c r="AF213" s="49"/>
      <c r="AG213" s="47"/>
      <c r="AH213" s="49"/>
      <c r="AI213" s="47"/>
      <c r="AJ213" s="281"/>
      <c r="AK213" s="18"/>
      <c r="AL213" s="18"/>
      <c r="AM213" s="18"/>
      <c r="AN213" s="18"/>
      <c r="AO213" s="18"/>
      <c r="AP213" s="18"/>
      <c r="AQ213" s="18"/>
      <c r="AR213" s="18"/>
      <c r="AS213" s="18"/>
    </row>
    <row r="214" spans="1:45" x14ac:dyDescent="0.6">
      <c r="A214" s="37" t="s">
        <v>207</v>
      </c>
      <c r="B214" s="13"/>
      <c r="C214" s="13"/>
      <c r="D214" s="13"/>
      <c r="E214" s="13"/>
      <c r="F214" s="14"/>
      <c r="G214" s="13"/>
      <c r="H214" s="13"/>
      <c r="I214" s="13"/>
      <c r="J214" s="13"/>
      <c r="K214" s="14"/>
      <c r="L214" s="13"/>
      <c r="M214" s="13"/>
      <c r="N214" s="13"/>
      <c r="O214" s="13"/>
      <c r="P214" s="14"/>
      <c r="Q214" s="13"/>
      <c r="R214" s="13"/>
      <c r="S214" s="13"/>
      <c r="T214" s="13"/>
      <c r="U214" s="14"/>
      <c r="V214" s="13"/>
      <c r="W214" s="13"/>
      <c r="X214" s="13"/>
      <c r="Y214" s="13"/>
      <c r="Z214" s="14"/>
      <c r="AA214" s="13"/>
      <c r="AB214" s="13"/>
      <c r="AC214" s="13"/>
      <c r="AD214" s="13"/>
      <c r="AE214" s="274"/>
      <c r="AF214" s="90"/>
      <c r="AG214" s="90"/>
      <c r="AH214" s="90"/>
      <c r="AI214" s="90"/>
      <c r="AJ214" s="281"/>
      <c r="AK214" s="13"/>
      <c r="AL214" s="13"/>
      <c r="AM214" s="13"/>
      <c r="AN214" s="13"/>
      <c r="AO214" s="18"/>
      <c r="AP214" s="46"/>
      <c r="AQ214" s="46"/>
      <c r="AR214" s="46"/>
      <c r="AS214" s="46"/>
    </row>
    <row r="215" spans="1:45" s="2" customFormat="1" x14ac:dyDescent="0.6">
      <c r="A215" s="39"/>
      <c r="B215" s="336" t="s">
        <v>46</v>
      </c>
      <c r="C215" s="336"/>
      <c r="D215" s="336"/>
      <c r="E215" s="336"/>
      <c r="F215" s="269"/>
      <c r="G215" s="336" t="s">
        <v>47</v>
      </c>
      <c r="H215" s="336"/>
      <c r="I215" s="336"/>
      <c r="J215" s="336"/>
      <c r="K215" s="269"/>
      <c r="L215" s="336" t="s">
        <v>48</v>
      </c>
      <c r="M215" s="336"/>
      <c r="N215" s="336"/>
      <c r="O215" s="336"/>
      <c r="P215" s="269"/>
      <c r="Q215" s="336" t="s">
        <v>49</v>
      </c>
      <c r="R215" s="336"/>
      <c r="S215" s="336"/>
      <c r="T215" s="336"/>
      <c r="U215" s="269"/>
      <c r="V215" s="336" t="s">
        <v>50</v>
      </c>
      <c r="W215" s="336"/>
      <c r="X215" s="336"/>
      <c r="Y215" s="336"/>
      <c r="Z215" s="269"/>
      <c r="AA215" s="336" t="s">
        <v>51</v>
      </c>
      <c r="AB215" s="336"/>
      <c r="AC215" s="336"/>
      <c r="AD215" s="336"/>
      <c r="AE215" s="266"/>
      <c r="AF215" s="337" t="s">
        <v>208</v>
      </c>
      <c r="AG215" s="337"/>
      <c r="AH215" s="337"/>
      <c r="AI215" s="337"/>
      <c r="AJ215" s="284"/>
      <c r="AK215" s="337" t="s">
        <v>10</v>
      </c>
      <c r="AL215" s="337"/>
      <c r="AM215" s="337"/>
      <c r="AN215" s="337"/>
      <c r="AO215" s="285"/>
      <c r="AP215" s="338" t="s">
        <v>1</v>
      </c>
      <c r="AQ215" s="339"/>
      <c r="AR215" s="339"/>
      <c r="AS215" s="340"/>
    </row>
    <row r="216" spans="1:45" x14ac:dyDescent="0.6">
      <c r="A216" s="37" t="s">
        <v>72</v>
      </c>
      <c r="B216" s="13" t="s">
        <v>16</v>
      </c>
      <c r="C216" s="13" t="s">
        <v>209</v>
      </c>
      <c r="D216" s="13" t="s">
        <v>18</v>
      </c>
      <c r="E216" s="13" t="s">
        <v>210</v>
      </c>
      <c r="F216" s="14"/>
      <c r="G216" s="13" t="s">
        <v>16</v>
      </c>
      <c r="H216" s="13" t="s">
        <v>209</v>
      </c>
      <c r="I216" s="13" t="s">
        <v>18</v>
      </c>
      <c r="J216" s="13" t="s">
        <v>210</v>
      </c>
      <c r="K216" s="14"/>
      <c r="L216" s="13" t="s">
        <v>16</v>
      </c>
      <c r="M216" s="13" t="s">
        <v>209</v>
      </c>
      <c r="N216" s="13" t="s">
        <v>18</v>
      </c>
      <c r="O216" s="13" t="s">
        <v>210</v>
      </c>
      <c r="P216" s="14"/>
      <c r="Q216" s="13" t="s">
        <v>16</v>
      </c>
      <c r="R216" s="13" t="s">
        <v>209</v>
      </c>
      <c r="S216" s="13" t="s">
        <v>18</v>
      </c>
      <c r="T216" s="13" t="s">
        <v>210</v>
      </c>
      <c r="U216" s="14"/>
      <c r="V216" s="13" t="s">
        <v>16</v>
      </c>
      <c r="W216" s="13" t="s">
        <v>209</v>
      </c>
      <c r="X216" s="13" t="s">
        <v>18</v>
      </c>
      <c r="Y216" s="13" t="s">
        <v>210</v>
      </c>
      <c r="Z216" s="14"/>
      <c r="AA216" s="13" t="s">
        <v>16</v>
      </c>
      <c r="AB216" s="13" t="s">
        <v>209</v>
      </c>
      <c r="AC216" s="13" t="s">
        <v>18</v>
      </c>
      <c r="AD216" s="13" t="s">
        <v>210</v>
      </c>
      <c r="AE216" s="274"/>
      <c r="AF216" s="73" t="s">
        <v>16</v>
      </c>
      <c r="AG216" s="73" t="s">
        <v>209</v>
      </c>
      <c r="AH216" s="73" t="s">
        <v>18</v>
      </c>
      <c r="AI216" s="73" t="s">
        <v>210</v>
      </c>
      <c r="AJ216" s="284"/>
      <c r="AK216" s="73" t="s">
        <v>16</v>
      </c>
      <c r="AL216" s="73" t="s">
        <v>209</v>
      </c>
      <c r="AM216" s="73" t="s">
        <v>18</v>
      </c>
      <c r="AN216" s="73" t="s">
        <v>210</v>
      </c>
      <c r="AO216" s="18"/>
      <c r="AP216" s="73" t="s">
        <v>16</v>
      </c>
      <c r="AQ216" s="73" t="s">
        <v>209</v>
      </c>
      <c r="AR216" s="73" t="s">
        <v>18</v>
      </c>
      <c r="AS216" s="73" t="s">
        <v>210</v>
      </c>
    </row>
    <row r="217" spans="1:45" x14ac:dyDescent="0.6">
      <c r="A217" s="19" t="s">
        <v>211</v>
      </c>
      <c r="B217" s="22"/>
      <c r="C217" s="42"/>
      <c r="D217" s="22"/>
      <c r="E217" s="64"/>
      <c r="F217" s="18"/>
      <c r="G217" s="42"/>
      <c r="H217" s="42"/>
      <c r="I217" s="42"/>
      <c r="J217" s="64"/>
      <c r="K217" s="18"/>
      <c r="L217" s="42"/>
      <c r="M217" s="42"/>
      <c r="N217" s="42"/>
      <c r="O217" s="64"/>
      <c r="P217" s="18"/>
      <c r="Q217" s="42"/>
      <c r="R217" s="42"/>
      <c r="S217" s="42"/>
      <c r="T217" s="64"/>
      <c r="U217" s="14"/>
      <c r="V217" s="8"/>
      <c r="W217" s="8"/>
      <c r="X217" s="8"/>
      <c r="Y217" s="64"/>
      <c r="Z217" s="14"/>
      <c r="AA217" s="8"/>
      <c r="AB217" s="8"/>
      <c r="AC217" s="8"/>
      <c r="AD217" s="64"/>
      <c r="AE217" s="274"/>
      <c r="AF217" s="85"/>
      <c r="AG217" s="85"/>
      <c r="AH217" s="85"/>
      <c r="AI217" s="66"/>
      <c r="AJ217" s="281"/>
      <c r="AK217" s="85"/>
      <c r="AL217" s="85"/>
      <c r="AM217" s="85"/>
      <c r="AN217" s="85"/>
      <c r="AO217" s="18"/>
      <c r="AP217" s="42"/>
      <c r="AQ217" s="42"/>
      <c r="AR217" s="42"/>
      <c r="AS217" s="42"/>
    </row>
    <row r="218" spans="1:45" x14ac:dyDescent="0.6">
      <c r="A218" s="19" t="s">
        <v>212</v>
      </c>
      <c r="B218" s="43">
        <v>1787541</v>
      </c>
      <c r="C218" s="43">
        <v>2172</v>
      </c>
      <c r="D218" s="24">
        <v>227062</v>
      </c>
      <c r="E218" s="27">
        <v>276</v>
      </c>
      <c r="F218" s="18"/>
      <c r="G218" s="24">
        <v>1717099</v>
      </c>
      <c r="H218" s="24">
        <v>2086</v>
      </c>
      <c r="I218" s="24">
        <v>208738</v>
      </c>
      <c r="J218" s="27">
        <v>254</v>
      </c>
      <c r="K218" s="18"/>
      <c r="L218" s="22">
        <v>1907447</v>
      </c>
      <c r="M218" s="22">
        <v>2318</v>
      </c>
      <c r="N218" s="22">
        <v>229223</v>
      </c>
      <c r="O218" s="26">
        <v>279</v>
      </c>
      <c r="P218" s="18"/>
      <c r="Q218" s="24">
        <v>2132971</v>
      </c>
      <c r="R218" s="24">
        <v>2592</v>
      </c>
      <c r="S218" s="24">
        <v>257136</v>
      </c>
      <c r="T218" s="27">
        <v>312</v>
      </c>
      <c r="U218" s="14"/>
      <c r="V218" s="24">
        <v>2317396</v>
      </c>
      <c r="W218" s="24">
        <v>2816</v>
      </c>
      <c r="X218" s="24">
        <v>278765</v>
      </c>
      <c r="Y218" s="27">
        <v>339</v>
      </c>
      <c r="Z218" s="14"/>
      <c r="AA218" s="22">
        <v>2186763</v>
      </c>
      <c r="AB218" s="22">
        <v>2519</v>
      </c>
      <c r="AC218" s="22">
        <v>263599</v>
      </c>
      <c r="AD218" s="26">
        <v>304</v>
      </c>
      <c r="AE218" s="277"/>
      <c r="AF218" s="83">
        <v>2017063</v>
      </c>
      <c r="AG218" s="83">
        <v>2324</v>
      </c>
      <c r="AH218" s="83">
        <v>243065</v>
      </c>
      <c r="AI218" s="88">
        <v>280</v>
      </c>
      <c r="AJ218" s="281"/>
      <c r="AK218" s="78">
        <v>2115995</v>
      </c>
      <c r="AL218" s="78">
        <v>2438</v>
      </c>
      <c r="AM218" s="78">
        <v>252300</v>
      </c>
      <c r="AN218" s="85">
        <v>291</v>
      </c>
      <c r="AP218" s="42"/>
      <c r="AQ218" s="42"/>
      <c r="AR218" s="42"/>
      <c r="AS218" s="112"/>
    </row>
    <row r="219" spans="1:45" x14ac:dyDescent="0.6">
      <c r="A219" s="19" t="s">
        <v>75</v>
      </c>
      <c r="B219" s="43">
        <v>737220</v>
      </c>
      <c r="C219" s="43">
        <v>407</v>
      </c>
      <c r="D219" s="24">
        <v>810044</v>
      </c>
      <c r="E219" s="27">
        <v>448</v>
      </c>
      <c r="F219" s="18"/>
      <c r="G219" s="24">
        <v>957926</v>
      </c>
      <c r="H219" s="27">
        <v>529</v>
      </c>
      <c r="I219" s="24">
        <v>711411</v>
      </c>
      <c r="J219" s="27">
        <v>393</v>
      </c>
      <c r="K219" s="18"/>
      <c r="L219" s="22">
        <v>1030741</v>
      </c>
      <c r="M219" s="26">
        <v>569</v>
      </c>
      <c r="N219" s="22">
        <v>642924</v>
      </c>
      <c r="O219" s="26">
        <v>355</v>
      </c>
      <c r="P219" s="18"/>
      <c r="Q219" s="24">
        <v>1103280</v>
      </c>
      <c r="R219" s="27">
        <v>610</v>
      </c>
      <c r="S219" s="24">
        <v>669578</v>
      </c>
      <c r="T219" s="27">
        <v>370</v>
      </c>
      <c r="U219" s="14"/>
      <c r="V219" s="24">
        <v>1112640</v>
      </c>
      <c r="W219" s="27">
        <v>615</v>
      </c>
      <c r="X219" s="24">
        <v>682274</v>
      </c>
      <c r="Y219" s="27">
        <v>377</v>
      </c>
      <c r="Z219" s="14"/>
      <c r="AA219" s="22">
        <v>1166114</v>
      </c>
      <c r="AB219" s="42">
        <v>439</v>
      </c>
      <c r="AC219" s="22">
        <v>707856</v>
      </c>
      <c r="AD219" s="26">
        <v>266</v>
      </c>
      <c r="AE219" s="277"/>
      <c r="AF219" s="83">
        <v>1145158</v>
      </c>
      <c r="AG219" s="88">
        <v>431</v>
      </c>
      <c r="AH219" s="83">
        <v>696529</v>
      </c>
      <c r="AI219" s="88">
        <v>262</v>
      </c>
      <c r="AJ219" s="281"/>
      <c r="AK219" s="78">
        <v>1297995</v>
      </c>
      <c r="AL219" s="78">
        <v>489</v>
      </c>
      <c r="AM219" s="78">
        <v>738141</v>
      </c>
      <c r="AN219" s="85">
        <v>278</v>
      </c>
      <c r="AP219" s="42"/>
      <c r="AQ219" s="42"/>
      <c r="AR219" s="42"/>
      <c r="AS219" s="112"/>
    </row>
    <row r="220" spans="1:45" x14ac:dyDescent="0.6">
      <c r="A220" s="19" t="s">
        <v>213</v>
      </c>
      <c r="B220" s="24">
        <v>1511453</v>
      </c>
      <c r="C220" s="43">
        <v>807</v>
      </c>
      <c r="D220" s="24">
        <v>675098</v>
      </c>
      <c r="E220" s="27">
        <v>361</v>
      </c>
      <c r="F220" s="18"/>
      <c r="G220" s="24">
        <v>1792336</v>
      </c>
      <c r="H220" s="27">
        <v>957</v>
      </c>
      <c r="I220" s="24">
        <v>618957</v>
      </c>
      <c r="J220" s="27">
        <v>331</v>
      </c>
      <c r="K220" s="18"/>
      <c r="L220" s="22">
        <v>1994485</v>
      </c>
      <c r="M220" s="22">
        <v>1065</v>
      </c>
      <c r="N220" s="22">
        <v>657945</v>
      </c>
      <c r="O220" s="26">
        <v>351</v>
      </c>
      <c r="P220" s="18"/>
      <c r="Q220" s="24">
        <v>1945095</v>
      </c>
      <c r="R220" s="24">
        <v>1039</v>
      </c>
      <c r="S220" s="24">
        <v>643300</v>
      </c>
      <c r="T220" s="27">
        <v>344</v>
      </c>
      <c r="U220" s="14"/>
      <c r="V220" s="24">
        <v>1895882</v>
      </c>
      <c r="W220" s="24">
        <v>1013</v>
      </c>
      <c r="X220" s="24">
        <v>631132</v>
      </c>
      <c r="Y220" s="27">
        <v>337</v>
      </c>
      <c r="Z220" s="14"/>
      <c r="AA220" s="22">
        <v>1995507</v>
      </c>
      <c r="AB220" s="42">
        <v>964</v>
      </c>
      <c r="AC220" s="22">
        <v>662352</v>
      </c>
      <c r="AD220" s="26">
        <v>320</v>
      </c>
      <c r="AE220" s="277"/>
      <c r="AF220" s="83">
        <v>2025405</v>
      </c>
      <c r="AG220" s="88">
        <v>979</v>
      </c>
      <c r="AH220" s="83">
        <v>673723</v>
      </c>
      <c r="AI220" s="88">
        <v>326</v>
      </c>
      <c r="AJ220" s="281"/>
      <c r="AK220" s="78">
        <v>2053900</v>
      </c>
      <c r="AL220" s="78">
        <v>993</v>
      </c>
      <c r="AM220" s="78">
        <v>664637</v>
      </c>
      <c r="AN220" s="85">
        <v>321</v>
      </c>
      <c r="AP220" s="42"/>
      <c r="AQ220" s="42"/>
      <c r="AR220" s="42"/>
      <c r="AS220" s="112"/>
    </row>
    <row r="221" spans="1:45" x14ac:dyDescent="0.6">
      <c r="A221" s="19" t="s">
        <v>214</v>
      </c>
      <c r="B221" s="43">
        <v>675336</v>
      </c>
      <c r="C221" s="43">
        <v>420</v>
      </c>
      <c r="D221" s="24">
        <v>619219</v>
      </c>
      <c r="E221" s="27">
        <v>385</v>
      </c>
      <c r="F221" s="18"/>
      <c r="G221" s="24">
        <v>842260</v>
      </c>
      <c r="H221" s="27">
        <v>524</v>
      </c>
      <c r="I221" s="24">
        <v>585106</v>
      </c>
      <c r="J221" s="27">
        <v>364</v>
      </c>
      <c r="K221" s="18"/>
      <c r="L221" s="22">
        <v>898966</v>
      </c>
      <c r="M221" s="26">
        <v>559</v>
      </c>
      <c r="N221" s="22">
        <v>584142</v>
      </c>
      <c r="O221" s="26">
        <v>363</v>
      </c>
      <c r="P221" s="18"/>
      <c r="Q221" s="24">
        <v>907285</v>
      </c>
      <c r="R221" s="27">
        <v>564</v>
      </c>
      <c r="S221" s="24">
        <v>600947</v>
      </c>
      <c r="T221" s="27">
        <v>374</v>
      </c>
      <c r="U221" s="14"/>
      <c r="V221" s="24">
        <v>990057</v>
      </c>
      <c r="W221" s="27">
        <v>616</v>
      </c>
      <c r="X221" s="24">
        <v>649217</v>
      </c>
      <c r="Y221" s="27">
        <v>404</v>
      </c>
      <c r="Z221" s="14"/>
      <c r="AA221" s="22">
        <v>971548</v>
      </c>
      <c r="AB221" s="42">
        <v>550</v>
      </c>
      <c r="AC221" s="22">
        <v>628495</v>
      </c>
      <c r="AD221" s="26">
        <v>356</v>
      </c>
      <c r="AE221" s="277"/>
      <c r="AF221" s="83">
        <v>1009884</v>
      </c>
      <c r="AG221" s="88">
        <v>572</v>
      </c>
      <c r="AH221" s="83">
        <v>655948</v>
      </c>
      <c r="AI221" s="88">
        <v>371</v>
      </c>
      <c r="AJ221" s="281"/>
      <c r="AK221" s="78">
        <v>1047582</v>
      </c>
      <c r="AL221" s="78">
        <v>593</v>
      </c>
      <c r="AM221" s="78">
        <v>641280</v>
      </c>
      <c r="AN221" s="85">
        <v>363</v>
      </c>
      <c r="AP221" s="42"/>
      <c r="AQ221" s="42"/>
      <c r="AR221" s="42"/>
      <c r="AS221" s="112"/>
    </row>
    <row r="222" spans="1:45" x14ac:dyDescent="0.6">
      <c r="A222" s="19" t="s">
        <v>215</v>
      </c>
      <c r="B222" s="43">
        <v>1422088</v>
      </c>
      <c r="C222" s="43">
        <v>1043</v>
      </c>
      <c r="D222" s="24">
        <v>363660</v>
      </c>
      <c r="E222" s="27">
        <v>267</v>
      </c>
      <c r="F222" s="18"/>
      <c r="G222" s="24">
        <v>1401628</v>
      </c>
      <c r="H222" s="24">
        <v>1028</v>
      </c>
      <c r="I222" s="24">
        <v>328942</v>
      </c>
      <c r="J222" s="27">
        <v>241</v>
      </c>
      <c r="K222" s="18"/>
      <c r="L222" s="22">
        <v>1451949</v>
      </c>
      <c r="M222" s="22">
        <v>1065</v>
      </c>
      <c r="N222" s="22">
        <v>333754</v>
      </c>
      <c r="O222" s="26">
        <v>245</v>
      </c>
      <c r="P222" s="18"/>
      <c r="Q222" s="24">
        <v>1431188</v>
      </c>
      <c r="R222" s="24">
        <v>1050</v>
      </c>
      <c r="S222" s="24">
        <v>329280</v>
      </c>
      <c r="T222" s="27">
        <v>242</v>
      </c>
      <c r="U222" s="14"/>
      <c r="V222" s="24">
        <v>1489967</v>
      </c>
      <c r="W222" s="24">
        <v>1093</v>
      </c>
      <c r="X222" s="24">
        <v>344273</v>
      </c>
      <c r="Y222" s="27">
        <v>253</v>
      </c>
      <c r="Z222" s="14"/>
      <c r="AA222" s="22">
        <v>1644750</v>
      </c>
      <c r="AB222" s="22">
        <v>1141</v>
      </c>
      <c r="AC222" s="22">
        <v>378846</v>
      </c>
      <c r="AD222" s="26">
        <v>263</v>
      </c>
      <c r="AE222" s="277"/>
      <c r="AF222" s="83">
        <v>1602330</v>
      </c>
      <c r="AG222" s="83">
        <v>1112</v>
      </c>
      <c r="AH222" s="83">
        <v>367111</v>
      </c>
      <c r="AI222" s="88">
        <v>255</v>
      </c>
      <c r="AJ222" s="281"/>
      <c r="AK222" s="78">
        <v>1714995</v>
      </c>
      <c r="AL222" s="78">
        <v>1190</v>
      </c>
      <c r="AM222" s="78">
        <v>387691</v>
      </c>
      <c r="AN222" s="85">
        <v>269</v>
      </c>
      <c r="AP222" s="42"/>
      <c r="AQ222" s="42"/>
      <c r="AR222" s="42"/>
      <c r="AS222" s="112"/>
    </row>
    <row r="223" spans="1:45" x14ac:dyDescent="0.6">
      <c r="A223" s="19" t="s">
        <v>216</v>
      </c>
      <c r="B223" s="43">
        <v>304415</v>
      </c>
      <c r="C223" s="43">
        <v>973</v>
      </c>
      <c r="D223" s="24">
        <v>140518</v>
      </c>
      <c r="E223" s="27">
        <v>449</v>
      </c>
      <c r="F223" s="18"/>
      <c r="G223" s="43">
        <v>304415</v>
      </c>
      <c r="H223" s="43">
        <v>973</v>
      </c>
      <c r="I223" s="24">
        <v>140518</v>
      </c>
      <c r="J223" s="27">
        <v>449</v>
      </c>
      <c r="K223" s="18"/>
      <c r="L223" s="22">
        <v>417254</v>
      </c>
      <c r="M223" s="22">
        <v>1333</v>
      </c>
      <c r="N223" s="22">
        <v>143472</v>
      </c>
      <c r="O223" s="26">
        <v>458</v>
      </c>
      <c r="P223" s="18"/>
      <c r="Q223" s="24">
        <v>399150</v>
      </c>
      <c r="R223" s="24">
        <v>1275</v>
      </c>
      <c r="S223" s="24">
        <v>137577</v>
      </c>
      <c r="T223" s="27">
        <v>440</v>
      </c>
      <c r="U223" s="14"/>
      <c r="V223" s="24">
        <v>398118</v>
      </c>
      <c r="W223" s="24">
        <v>1272</v>
      </c>
      <c r="X223" s="24">
        <v>139306</v>
      </c>
      <c r="Y223" s="27">
        <v>445</v>
      </c>
      <c r="Z223" s="14"/>
      <c r="AA223" s="22">
        <v>391907</v>
      </c>
      <c r="AB223" s="42">
        <v>897</v>
      </c>
      <c r="AC223" s="22">
        <v>134871</v>
      </c>
      <c r="AD223" s="26">
        <v>309</v>
      </c>
      <c r="AE223" s="277"/>
      <c r="AF223" s="83">
        <v>355649</v>
      </c>
      <c r="AG223" s="88">
        <v>814</v>
      </c>
      <c r="AH223" s="83">
        <v>123804</v>
      </c>
      <c r="AI223" s="88">
        <v>283</v>
      </c>
      <c r="AJ223" s="281"/>
      <c r="AK223" s="78">
        <v>388699</v>
      </c>
      <c r="AL223" s="78">
        <v>889</v>
      </c>
      <c r="AM223" s="78">
        <v>130704</v>
      </c>
      <c r="AN223" s="85">
        <v>299</v>
      </c>
      <c r="AP223" s="42"/>
      <c r="AQ223" s="42"/>
      <c r="AR223" s="42"/>
      <c r="AS223" s="112"/>
    </row>
    <row r="224" spans="1:45" x14ac:dyDescent="0.6">
      <c r="A224" s="19" t="s">
        <v>217</v>
      </c>
      <c r="B224" s="43">
        <v>1630234</v>
      </c>
      <c r="C224" s="43">
        <v>1745</v>
      </c>
      <c r="D224" s="24">
        <v>286953</v>
      </c>
      <c r="E224" s="27">
        <v>307</v>
      </c>
      <c r="F224" s="18"/>
      <c r="G224" s="24">
        <v>1672539</v>
      </c>
      <c r="H224" s="24">
        <v>1791</v>
      </c>
      <c r="I224" s="24">
        <v>270194</v>
      </c>
      <c r="J224" s="27">
        <v>289</v>
      </c>
      <c r="K224" s="18"/>
      <c r="L224" s="22">
        <v>1613825</v>
      </c>
      <c r="M224" s="22">
        <v>1728</v>
      </c>
      <c r="N224" s="22">
        <v>255523</v>
      </c>
      <c r="O224" s="26">
        <v>274</v>
      </c>
      <c r="P224" s="18"/>
      <c r="Q224" s="24">
        <v>1642193</v>
      </c>
      <c r="R224" s="24">
        <v>1758</v>
      </c>
      <c r="S224" s="24">
        <v>260136</v>
      </c>
      <c r="T224" s="27">
        <v>279</v>
      </c>
      <c r="U224" s="14"/>
      <c r="V224" s="24">
        <v>1738205</v>
      </c>
      <c r="W224" s="24">
        <v>1861</v>
      </c>
      <c r="X224" s="24">
        <v>276682</v>
      </c>
      <c r="Y224" s="27">
        <v>296</v>
      </c>
      <c r="Z224" s="14"/>
      <c r="AA224" s="22">
        <v>1758943</v>
      </c>
      <c r="AB224" s="22">
        <v>1670</v>
      </c>
      <c r="AC224" s="22">
        <v>278525</v>
      </c>
      <c r="AD224" s="26">
        <v>265</v>
      </c>
      <c r="AE224" s="277"/>
      <c r="AF224" s="83">
        <v>1745572</v>
      </c>
      <c r="AG224" s="83">
        <v>1658</v>
      </c>
      <c r="AH224" s="83">
        <v>276992</v>
      </c>
      <c r="AI224" s="88">
        <v>263</v>
      </c>
      <c r="AJ224" s="281"/>
      <c r="AK224" s="78">
        <v>1807550</v>
      </c>
      <c r="AL224" s="78">
        <v>1717</v>
      </c>
      <c r="AM224" s="78">
        <v>282620</v>
      </c>
      <c r="AN224" s="85">
        <v>268</v>
      </c>
      <c r="AP224" s="42"/>
      <c r="AQ224" s="42"/>
      <c r="AR224" s="42"/>
      <c r="AS224" s="112"/>
    </row>
    <row r="225" spans="1:45" x14ac:dyDescent="0.6">
      <c r="A225" s="19" t="s">
        <v>218</v>
      </c>
      <c r="B225" s="43">
        <v>819540</v>
      </c>
      <c r="C225" s="43">
        <v>983</v>
      </c>
      <c r="D225" s="24">
        <v>242087</v>
      </c>
      <c r="E225" s="27">
        <v>290</v>
      </c>
      <c r="F225" s="18"/>
      <c r="G225" s="24">
        <v>842047</v>
      </c>
      <c r="H225" s="24">
        <v>1010</v>
      </c>
      <c r="I225" s="24">
        <v>226538</v>
      </c>
      <c r="J225" s="27">
        <v>272</v>
      </c>
      <c r="K225" s="18"/>
      <c r="L225" s="22">
        <v>862822</v>
      </c>
      <c r="M225" s="22">
        <v>1035</v>
      </c>
      <c r="N225" s="22">
        <v>227591</v>
      </c>
      <c r="O225" s="26">
        <v>273</v>
      </c>
      <c r="P225" s="18"/>
      <c r="Q225" s="24">
        <v>864509</v>
      </c>
      <c r="R225" s="24">
        <v>1037</v>
      </c>
      <c r="S225" s="24">
        <v>225829</v>
      </c>
      <c r="T225" s="27">
        <v>271</v>
      </c>
      <c r="U225" s="14"/>
      <c r="V225" s="24">
        <v>924705</v>
      </c>
      <c r="W225" s="24">
        <v>1109</v>
      </c>
      <c r="X225" s="24">
        <v>242771</v>
      </c>
      <c r="Y225" s="27">
        <v>291</v>
      </c>
      <c r="Z225" s="14"/>
      <c r="AA225" s="22">
        <v>925043</v>
      </c>
      <c r="AB225" s="22">
        <v>1038</v>
      </c>
      <c r="AC225" s="22">
        <v>242204</v>
      </c>
      <c r="AD225" s="26">
        <v>272</v>
      </c>
      <c r="AE225" s="277"/>
      <c r="AF225" s="83">
        <v>883679</v>
      </c>
      <c r="AG225" s="88">
        <v>992</v>
      </c>
      <c r="AH225" s="83">
        <v>233331</v>
      </c>
      <c r="AI225" s="88">
        <v>262</v>
      </c>
      <c r="AJ225" s="281"/>
      <c r="AK225" s="78">
        <v>901749</v>
      </c>
      <c r="AL225" s="78">
        <v>1012</v>
      </c>
      <c r="AM225" s="78">
        <v>230135</v>
      </c>
      <c r="AN225" s="85">
        <v>258</v>
      </c>
      <c r="AP225" s="42"/>
      <c r="AQ225" s="42"/>
      <c r="AR225" s="42"/>
      <c r="AS225" s="112"/>
    </row>
    <row r="226" spans="1:45" x14ac:dyDescent="0.6">
      <c r="A226" s="19" t="s">
        <v>219</v>
      </c>
      <c r="B226" s="43">
        <v>1002978</v>
      </c>
      <c r="C226" s="43">
        <v>784</v>
      </c>
      <c r="D226" s="24">
        <v>381181</v>
      </c>
      <c r="E226" s="27">
        <v>298</v>
      </c>
      <c r="F226" s="18"/>
      <c r="G226" s="24">
        <v>1029854</v>
      </c>
      <c r="H226" s="27">
        <v>805</v>
      </c>
      <c r="I226" s="24">
        <v>345721</v>
      </c>
      <c r="J226" s="27">
        <v>270</v>
      </c>
      <c r="K226" s="18"/>
      <c r="L226" s="22">
        <v>1112319</v>
      </c>
      <c r="M226" s="26">
        <v>870</v>
      </c>
      <c r="N226" s="22">
        <v>359374</v>
      </c>
      <c r="O226" s="26">
        <v>281</v>
      </c>
      <c r="P226" s="18"/>
      <c r="Q226" s="24">
        <v>1172852</v>
      </c>
      <c r="R226" s="27">
        <v>917</v>
      </c>
      <c r="S226" s="24">
        <v>378048</v>
      </c>
      <c r="T226" s="27">
        <v>296</v>
      </c>
      <c r="U226" s="14"/>
      <c r="V226" s="24">
        <v>1146551</v>
      </c>
      <c r="W226" s="27">
        <v>896</v>
      </c>
      <c r="X226" s="24">
        <v>369644</v>
      </c>
      <c r="Y226" s="27">
        <v>289</v>
      </c>
      <c r="Z226" s="14"/>
      <c r="AA226" s="22">
        <v>1163469</v>
      </c>
      <c r="AB226" s="42">
        <v>879</v>
      </c>
      <c r="AC226" s="22">
        <v>375136</v>
      </c>
      <c r="AD226" s="26">
        <v>283</v>
      </c>
      <c r="AE226" s="277"/>
      <c r="AF226" s="83">
        <v>1199952</v>
      </c>
      <c r="AG226" s="88">
        <v>906</v>
      </c>
      <c r="AH226" s="83">
        <v>385206</v>
      </c>
      <c r="AI226" s="88">
        <v>291</v>
      </c>
      <c r="AJ226" s="281"/>
      <c r="AK226" s="78">
        <v>1234940</v>
      </c>
      <c r="AL226" s="78">
        <v>933</v>
      </c>
      <c r="AM226" s="78">
        <v>387179</v>
      </c>
      <c r="AN226" s="85">
        <v>292</v>
      </c>
      <c r="AP226" s="42"/>
      <c r="AQ226" s="42"/>
      <c r="AR226" s="42"/>
      <c r="AS226" s="112"/>
    </row>
    <row r="227" spans="1:45" x14ac:dyDescent="0.6">
      <c r="A227" s="19" t="s">
        <v>220</v>
      </c>
      <c r="B227" s="43">
        <v>555062</v>
      </c>
      <c r="C227" s="43">
        <v>4270</v>
      </c>
      <c r="D227" s="24">
        <v>36277</v>
      </c>
      <c r="E227" s="27">
        <v>279</v>
      </c>
      <c r="F227" s="18"/>
      <c r="G227" s="24">
        <v>732260</v>
      </c>
      <c r="H227" s="24">
        <v>5633</v>
      </c>
      <c r="I227" s="24">
        <v>46824</v>
      </c>
      <c r="J227" s="27">
        <v>360</v>
      </c>
      <c r="K227" s="18"/>
      <c r="L227" s="22">
        <v>665452</v>
      </c>
      <c r="M227" s="22">
        <v>5119</v>
      </c>
      <c r="N227" s="22">
        <v>42195</v>
      </c>
      <c r="O227" s="26">
        <v>325</v>
      </c>
      <c r="P227" s="18"/>
      <c r="Q227" s="24">
        <v>726438</v>
      </c>
      <c r="R227" s="24">
        <v>5588</v>
      </c>
      <c r="S227" s="24">
        <v>45958</v>
      </c>
      <c r="T227" s="27">
        <v>354</v>
      </c>
      <c r="U227" s="14"/>
      <c r="V227" s="24">
        <v>758211</v>
      </c>
      <c r="W227" s="24">
        <v>5832</v>
      </c>
      <c r="X227" s="24">
        <v>48021</v>
      </c>
      <c r="Y227" s="27">
        <v>369</v>
      </c>
      <c r="Z227" s="14"/>
      <c r="AA227" s="22">
        <v>857086</v>
      </c>
      <c r="AB227" s="22">
        <v>6644</v>
      </c>
      <c r="AC227" s="22">
        <v>54423</v>
      </c>
      <c r="AD227" s="26">
        <v>422</v>
      </c>
      <c r="AE227" s="277"/>
      <c r="AF227" s="83">
        <v>970919</v>
      </c>
      <c r="AG227" s="83">
        <v>7527</v>
      </c>
      <c r="AH227" s="83">
        <v>61514</v>
      </c>
      <c r="AI227" s="88">
        <v>477</v>
      </c>
      <c r="AJ227" s="281"/>
      <c r="AK227" s="78">
        <v>1016656</v>
      </c>
      <c r="AL227" s="78">
        <v>7881</v>
      </c>
      <c r="AM227" s="78">
        <v>64103</v>
      </c>
      <c r="AN227" s="85">
        <v>497</v>
      </c>
      <c r="AP227" s="42"/>
      <c r="AQ227" s="42"/>
      <c r="AR227" s="42"/>
      <c r="AS227" s="112"/>
    </row>
    <row r="228" spans="1:45" x14ac:dyDescent="0.6">
      <c r="A228" s="19" t="s">
        <v>221</v>
      </c>
      <c r="B228" s="43">
        <v>781638</v>
      </c>
      <c r="C228" s="43">
        <v>1432</v>
      </c>
      <c r="D228" s="24">
        <v>177379</v>
      </c>
      <c r="E228" s="27">
        <v>325</v>
      </c>
      <c r="F228" s="18"/>
      <c r="G228" s="24">
        <v>955696</v>
      </c>
      <c r="H228" s="24">
        <v>1750</v>
      </c>
      <c r="I228" s="24">
        <v>182647</v>
      </c>
      <c r="J228" s="27">
        <v>335</v>
      </c>
      <c r="K228" s="18"/>
      <c r="L228" s="22">
        <v>1090216</v>
      </c>
      <c r="M228" s="22">
        <v>1997</v>
      </c>
      <c r="N228" s="22">
        <v>204171</v>
      </c>
      <c r="O228" s="26">
        <v>374</v>
      </c>
      <c r="P228" s="18"/>
      <c r="Q228" s="24">
        <v>1062244</v>
      </c>
      <c r="R228" s="24">
        <v>1946</v>
      </c>
      <c r="S228" s="24">
        <v>199217</v>
      </c>
      <c r="T228" s="27">
        <v>365</v>
      </c>
      <c r="U228" s="14"/>
      <c r="V228" s="24">
        <v>1230800</v>
      </c>
      <c r="W228" s="24">
        <v>2254</v>
      </c>
      <c r="X228" s="24">
        <v>234204</v>
      </c>
      <c r="Y228" s="27">
        <v>429</v>
      </c>
      <c r="Z228" s="14"/>
      <c r="AA228" s="22">
        <v>1103437</v>
      </c>
      <c r="AB228" s="22">
        <v>1301</v>
      </c>
      <c r="AC228" s="22">
        <v>206868</v>
      </c>
      <c r="AD228" s="26">
        <v>244</v>
      </c>
      <c r="AE228" s="277"/>
      <c r="AF228" s="83">
        <v>1222387</v>
      </c>
      <c r="AG228" s="83">
        <v>1441</v>
      </c>
      <c r="AH228" s="83">
        <v>229593</v>
      </c>
      <c r="AI228" s="88">
        <v>271</v>
      </c>
      <c r="AJ228" s="281"/>
      <c r="AK228" s="78">
        <v>1305893</v>
      </c>
      <c r="AL228" s="78">
        <v>1540</v>
      </c>
      <c r="AM228" s="78">
        <v>241747</v>
      </c>
      <c r="AN228" s="85">
        <v>285</v>
      </c>
      <c r="AP228" s="42"/>
      <c r="AQ228" s="42"/>
      <c r="AR228" s="42"/>
      <c r="AS228" s="112"/>
    </row>
    <row r="229" spans="1:45" x14ac:dyDescent="0.6">
      <c r="A229" s="19" t="s">
        <v>85</v>
      </c>
      <c r="B229" s="43">
        <v>2066759</v>
      </c>
      <c r="C229" s="43">
        <v>1421</v>
      </c>
      <c r="D229" s="24">
        <v>471358</v>
      </c>
      <c r="E229" s="27">
        <v>324</v>
      </c>
      <c r="F229" s="18"/>
      <c r="G229" s="24">
        <v>2432388</v>
      </c>
      <c r="H229" s="24">
        <v>1673</v>
      </c>
      <c r="I229" s="24">
        <v>470253</v>
      </c>
      <c r="J229" s="27">
        <v>323</v>
      </c>
      <c r="K229" s="18"/>
      <c r="L229" s="22">
        <v>2400577</v>
      </c>
      <c r="M229" s="22">
        <v>1651</v>
      </c>
      <c r="N229" s="22">
        <v>453292</v>
      </c>
      <c r="O229" s="26">
        <v>312</v>
      </c>
      <c r="P229" s="18"/>
      <c r="Q229" s="24">
        <v>2572263</v>
      </c>
      <c r="R229" s="24">
        <v>1769</v>
      </c>
      <c r="S229" s="24">
        <v>488986</v>
      </c>
      <c r="T229" s="27">
        <v>336</v>
      </c>
      <c r="U229" s="14"/>
      <c r="V229" s="24">
        <v>2772587</v>
      </c>
      <c r="W229" s="24">
        <v>1907</v>
      </c>
      <c r="X229" s="24">
        <v>527928</v>
      </c>
      <c r="Y229" s="27">
        <v>363</v>
      </c>
      <c r="Z229" s="14"/>
      <c r="AA229" s="22">
        <v>2483347</v>
      </c>
      <c r="AB229" s="22">
        <v>1476</v>
      </c>
      <c r="AC229" s="22">
        <v>469420</v>
      </c>
      <c r="AD229" s="26">
        <v>279</v>
      </c>
      <c r="AE229" s="277"/>
      <c r="AF229" s="83">
        <v>2630523</v>
      </c>
      <c r="AG229" s="83">
        <v>1564</v>
      </c>
      <c r="AH229" s="83">
        <v>496984</v>
      </c>
      <c r="AI229" s="88">
        <v>295</v>
      </c>
      <c r="AJ229" s="281"/>
      <c r="AK229" s="78">
        <v>2709720</v>
      </c>
      <c r="AL229" s="78">
        <v>1611</v>
      </c>
      <c r="AM229" s="78">
        <v>501614</v>
      </c>
      <c r="AN229" s="85">
        <v>298</v>
      </c>
      <c r="AP229" s="42"/>
      <c r="AQ229" s="42"/>
      <c r="AR229" s="42"/>
      <c r="AS229" s="112"/>
    </row>
    <row r="230" spans="1:45" x14ac:dyDescent="0.6">
      <c r="A230" s="19" t="s">
        <v>86</v>
      </c>
      <c r="B230" s="43">
        <v>5407746</v>
      </c>
      <c r="C230" s="43">
        <v>807</v>
      </c>
      <c r="D230" s="24">
        <v>3020714</v>
      </c>
      <c r="E230" s="27">
        <v>451</v>
      </c>
      <c r="F230" s="18"/>
      <c r="G230" s="24">
        <v>6211871</v>
      </c>
      <c r="H230" s="27">
        <v>927</v>
      </c>
      <c r="I230" s="24">
        <v>3053833</v>
      </c>
      <c r="J230" s="27">
        <v>456</v>
      </c>
      <c r="K230" s="18"/>
      <c r="L230" s="22">
        <v>6751588</v>
      </c>
      <c r="M230" s="22">
        <v>1008</v>
      </c>
      <c r="N230" s="22">
        <v>3235536</v>
      </c>
      <c r="O230" s="26">
        <v>483</v>
      </c>
      <c r="P230" s="18"/>
      <c r="Q230" s="24">
        <v>7049379</v>
      </c>
      <c r="R230" s="24">
        <v>1052</v>
      </c>
      <c r="S230" s="24">
        <v>3376320</v>
      </c>
      <c r="T230" s="27">
        <v>504</v>
      </c>
      <c r="U230" s="14"/>
      <c r="V230" s="24">
        <v>7184789</v>
      </c>
      <c r="W230" s="24">
        <v>1073</v>
      </c>
      <c r="X230" s="24">
        <v>3498463</v>
      </c>
      <c r="Y230" s="27">
        <v>522</v>
      </c>
      <c r="Z230" s="14"/>
      <c r="AA230" s="22">
        <v>7566556</v>
      </c>
      <c r="AB230" s="42">
        <v>978</v>
      </c>
      <c r="AC230" s="22">
        <v>3627678</v>
      </c>
      <c r="AD230" s="26">
        <v>469</v>
      </c>
      <c r="AE230" s="277"/>
      <c r="AF230" s="83">
        <v>7466573</v>
      </c>
      <c r="AG230" s="88">
        <v>965</v>
      </c>
      <c r="AH230" s="83">
        <v>3580979</v>
      </c>
      <c r="AI230" s="88">
        <v>463</v>
      </c>
      <c r="AJ230" s="281"/>
      <c r="AK230" s="78">
        <v>7852945</v>
      </c>
      <c r="AL230" s="78">
        <v>1015</v>
      </c>
      <c r="AM230" s="78">
        <v>3640766</v>
      </c>
      <c r="AN230" s="85">
        <v>470</v>
      </c>
      <c r="AP230" s="42"/>
      <c r="AQ230" s="42"/>
      <c r="AR230" s="42"/>
      <c r="AS230" s="112"/>
    </row>
    <row r="231" spans="1:45" x14ac:dyDescent="0.6">
      <c r="A231" s="19" t="s">
        <v>87</v>
      </c>
      <c r="B231" s="43">
        <v>555175</v>
      </c>
      <c r="C231" s="43">
        <v>1120</v>
      </c>
      <c r="D231" s="24">
        <v>126606</v>
      </c>
      <c r="E231" s="27">
        <v>278</v>
      </c>
      <c r="F231" s="18"/>
      <c r="G231" s="24">
        <v>642871</v>
      </c>
      <c r="H231" s="24">
        <v>1413</v>
      </c>
      <c r="I231" s="24">
        <v>126695</v>
      </c>
      <c r="J231" s="27">
        <v>278</v>
      </c>
      <c r="K231" s="18"/>
      <c r="L231" s="22">
        <v>666052</v>
      </c>
      <c r="M231" s="22">
        <v>1464</v>
      </c>
      <c r="N231" s="22">
        <v>129593</v>
      </c>
      <c r="O231" s="26">
        <v>285</v>
      </c>
      <c r="P231" s="18"/>
      <c r="Q231" s="24">
        <v>677587</v>
      </c>
      <c r="R231" s="24">
        <v>1489</v>
      </c>
      <c r="S231" s="24">
        <v>131846</v>
      </c>
      <c r="T231" s="27">
        <v>290</v>
      </c>
      <c r="U231" s="14"/>
      <c r="V231" s="24">
        <v>721663</v>
      </c>
      <c r="W231" s="24">
        <v>1586</v>
      </c>
      <c r="X231" s="24">
        <v>140475</v>
      </c>
      <c r="Y231" s="27">
        <v>309</v>
      </c>
      <c r="Z231" s="14"/>
      <c r="AA231" s="22">
        <v>751449</v>
      </c>
      <c r="AB231" s="22">
        <v>1932</v>
      </c>
      <c r="AC231" s="22">
        <v>145556</v>
      </c>
      <c r="AD231" s="26">
        <v>374</v>
      </c>
      <c r="AE231" s="277"/>
      <c r="AF231" s="83">
        <v>701041</v>
      </c>
      <c r="AG231" s="83">
        <v>1802</v>
      </c>
      <c r="AH231" s="83">
        <v>136605</v>
      </c>
      <c r="AI231" s="88">
        <v>351</v>
      </c>
      <c r="AJ231" s="281"/>
      <c r="AK231" s="78">
        <v>673752</v>
      </c>
      <c r="AL231" s="78">
        <v>1732</v>
      </c>
      <c r="AM231" s="78">
        <v>129497</v>
      </c>
      <c r="AN231" s="85">
        <v>333</v>
      </c>
      <c r="AP231" s="42"/>
      <c r="AQ231" s="42"/>
      <c r="AR231" s="42"/>
      <c r="AS231" s="112"/>
    </row>
    <row r="232" spans="1:45" x14ac:dyDescent="0.6">
      <c r="A232" s="19" t="s">
        <v>88</v>
      </c>
      <c r="B232" s="43">
        <v>675429</v>
      </c>
      <c r="C232" s="43">
        <v>876</v>
      </c>
      <c r="D232" s="24">
        <v>208508</v>
      </c>
      <c r="E232" s="27">
        <v>270</v>
      </c>
      <c r="F232" s="18"/>
      <c r="G232" s="24">
        <v>694569</v>
      </c>
      <c r="H232" s="27">
        <v>901</v>
      </c>
      <c r="I232" s="24">
        <v>193359</v>
      </c>
      <c r="J232" s="27">
        <v>251</v>
      </c>
      <c r="K232" s="18"/>
      <c r="L232" s="22">
        <v>684320</v>
      </c>
      <c r="M232" s="26">
        <v>888</v>
      </c>
      <c r="N232" s="22">
        <v>183364</v>
      </c>
      <c r="O232" s="26">
        <v>238</v>
      </c>
      <c r="P232" s="18"/>
      <c r="Q232" s="24">
        <v>714787</v>
      </c>
      <c r="R232" s="27">
        <v>927</v>
      </c>
      <c r="S232" s="24">
        <v>190845</v>
      </c>
      <c r="T232" s="27">
        <v>248</v>
      </c>
      <c r="U232" s="14"/>
      <c r="V232" s="24">
        <v>682477</v>
      </c>
      <c r="W232" s="27">
        <v>885</v>
      </c>
      <c r="X232" s="24">
        <v>183141</v>
      </c>
      <c r="Y232" s="27">
        <v>238</v>
      </c>
      <c r="Z232" s="14"/>
      <c r="AA232" s="22">
        <v>693833</v>
      </c>
      <c r="AB232" s="42">
        <v>744</v>
      </c>
      <c r="AC232" s="22">
        <v>183694</v>
      </c>
      <c r="AD232" s="26">
        <v>197</v>
      </c>
      <c r="AE232" s="277"/>
      <c r="AF232" s="83">
        <v>751388</v>
      </c>
      <c r="AG232" s="88">
        <v>805</v>
      </c>
      <c r="AH232" s="83">
        <v>201056</v>
      </c>
      <c r="AI232" s="88">
        <v>215</v>
      </c>
      <c r="AJ232" s="281"/>
      <c r="AK232" s="78">
        <v>804755</v>
      </c>
      <c r="AL232" s="78">
        <v>863</v>
      </c>
      <c r="AM232" s="78">
        <v>213243</v>
      </c>
      <c r="AN232" s="85">
        <v>229</v>
      </c>
      <c r="AP232" s="42"/>
      <c r="AQ232" s="42"/>
      <c r="AR232" s="42"/>
      <c r="AS232" s="112"/>
    </row>
    <row r="233" spans="1:45" x14ac:dyDescent="0.6">
      <c r="A233" s="19" t="s">
        <v>89</v>
      </c>
      <c r="B233" s="43">
        <v>852753</v>
      </c>
      <c r="C233" s="43">
        <v>588</v>
      </c>
      <c r="D233" s="24">
        <v>447711</v>
      </c>
      <c r="E233" s="27">
        <v>309</v>
      </c>
      <c r="F233" s="18"/>
      <c r="G233" s="24">
        <v>923620</v>
      </c>
      <c r="H233" s="27">
        <v>637</v>
      </c>
      <c r="I233" s="24">
        <v>416181</v>
      </c>
      <c r="J233" s="27">
        <v>287</v>
      </c>
      <c r="K233" s="18"/>
      <c r="L233" s="22">
        <v>948034</v>
      </c>
      <c r="M233" s="26">
        <v>654</v>
      </c>
      <c r="N233" s="22">
        <v>411931</v>
      </c>
      <c r="O233" s="26">
        <v>284</v>
      </c>
      <c r="P233" s="18"/>
      <c r="Q233" s="24">
        <v>965761</v>
      </c>
      <c r="R233" s="27">
        <v>666</v>
      </c>
      <c r="S233" s="24">
        <v>421487</v>
      </c>
      <c r="T233" s="27">
        <v>291</v>
      </c>
      <c r="U233" s="14"/>
      <c r="V233" s="24">
        <v>949082</v>
      </c>
      <c r="W233" s="27">
        <v>655</v>
      </c>
      <c r="X233" s="24">
        <v>413363</v>
      </c>
      <c r="Y233" s="27">
        <v>285</v>
      </c>
      <c r="Z233" s="14"/>
      <c r="AA233" s="22">
        <v>955007</v>
      </c>
      <c r="AB233" s="42">
        <v>641</v>
      </c>
      <c r="AC233" s="22">
        <v>414427</v>
      </c>
      <c r="AD233" s="26">
        <v>278</v>
      </c>
      <c r="AE233" s="277"/>
      <c r="AF233" s="83">
        <v>956448</v>
      </c>
      <c r="AG233" s="88">
        <v>641</v>
      </c>
      <c r="AH233" s="83">
        <v>414700</v>
      </c>
      <c r="AI233" s="88">
        <v>278</v>
      </c>
      <c r="AJ233" s="281"/>
      <c r="AK233" s="78">
        <v>1016172</v>
      </c>
      <c r="AL233" s="78">
        <v>682</v>
      </c>
      <c r="AM233" s="78">
        <v>428057</v>
      </c>
      <c r="AN233" s="85">
        <v>287</v>
      </c>
      <c r="AP233" s="42"/>
      <c r="AQ233" s="42"/>
      <c r="AR233" s="42"/>
      <c r="AS233" s="112"/>
    </row>
    <row r="234" spans="1:45" x14ac:dyDescent="0.6">
      <c r="A234" s="19" t="s">
        <v>90</v>
      </c>
      <c r="B234" s="43">
        <v>1501598</v>
      </c>
      <c r="C234" s="43">
        <v>1054</v>
      </c>
      <c r="D234" s="24">
        <v>432069</v>
      </c>
      <c r="E234" s="27">
        <v>303</v>
      </c>
      <c r="F234" s="18"/>
      <c r="G234" s="24">
        <v>1665050</v>
      </c>
      <c r="H234" s="24">
        <v>1168</v>
      </c>
      <c r="I234" s="24">
        <v>441508</v>
      </c>
      <c r="J234" s="27">
        <v>310</v>
      </c>
      <c r="K234" s="18"/>
      <c r="L234" s="22">
        <v>1703913</v>
      </c>
      <c r="M234" s="22">
        <v>1196</v>
      </c>
      <c r="N234" s="22">
        <v>442874</v>
      </c>
      <c r="O234" s="26">
        <v>311</v>
      </c>
      <c r="P234" s="18"/>
      <c r="Q234" s="24">
        <v>1647528</v>
      </c>
      <c r="R234" s="24">
        <v>1156</v>
      </c>
      <c r="S234" s="24">
        <v>428597</v>
      </c>
      <c r="T234" s="27">
        <v>301</v>
      </c>
      <c r="U234" s="14"/>
      <c r="V234" s="24">
        <v>1654322</v>
      </c>
      <c r="W234" s="24">
        <v>1161</v>
      </c>
      <c r="X234" s="24">
        <v>436886</v>
      </c>
      <c r="Y234" s="27">
        <v>307</v>
      </c>
      <c r="Z234" s="14"/>
      <c r="AA234" s="22">
        <v>1618202</v>
      </c>
      <c r="AB234" s="22">
        <v>1093</v>
      </c>
      <c r="AC234" s="22">
        <v>419262</v>
      </c>
      <c r="AD234" s="26">
        <v>283</v>
      </c>
      <c r="AF234" s="83">
        <v>1660160</v>
      </c>
      <c r="AG234" s="83">
        <v>1121</v>
      </c>
      <c r="AH234" s="83">
        <v>429006</v>
      </c>
      <c r="AI234" s="88">
        <v>290</v>
      </c>
      <c r="AJ234" s="281"/>
      <c r="AK234" s="78">
        <v>1790283</v>
      </c>
      <c r="AL234" s="78">
        <v>1209</v>
      </c>
      <c r="AM234" s="78">
        <v>457269</v>
      </c>
      <c r="AN234" s="85">
        <v>309</v>
      </c>
      <c r="AP234" s="42"/>
      <c r="AQ234" s="42"/>
      <c r="AR234" s="42"/>
      <c r="AS234" s="112"/>
    </row>
    <row r="235" spans="1:45" x14ac:dyDescent="0.6">
      <c r="A235" s="19" t="s">
        <v>222</v>
      </c>
      <c r="B235" s="43">
        <v>3229444</v>
      </c>
      <c r="C235" s="43">
        <v>2085</v>
      </c>
      <c r="D235" s="24">
        <v>435777</v>
      </c>
      <c r="E235" s="27">
        <v>281</v>
      </c>
      <c r="F235" s="18"/>
      <c r="G235" s="24">
        <v>3161479</v>
      </c>
      <c r="H235" s="24">
        <v>2041</v>
      </c>
      <c r="I235" s="24">
        <v>408394</v>
      </c>
      <c r="J235" s="27">
        <v>264</v>
      </c>
      <c r="K235" s="18"/>
      <c r="L235" s="22">
        <v>3279862</v>
      </c>
      <c r="M235" s="22">
        <v>2117</v>
      </c>
      <c r="N235" s="22">
        <v>417715</v>
      </c>
      <c r="O235" s="26">
        <v>270</v>
      </c>
      <c r="P235" s="18"/>
      <c r="Q235" s="24">
        <v>3349603</v>
      </c>
      <c r="R235" s="24">
        <v>2162</v>
      </c>
      <c r="S235" s="24">
        <v>427215</v>
      </c>
      <c r="T235" s="27">
        <v>276</v>
      </c>
      <c r="U235" s="14"/>
      <c r="V235" s="24">
        <v>3572559</v>
      </c>
      <c r="W235" s="24">
        <v>2306</v>
      </c>
      <c r="X235" s="24">
        <v>458698</v>
      </c>
      <c r="Y235" s="27">
        <v>296</v>
      </c>
      <c r="Z235" s="14"/>
      <c r="AA235" s="22">
        <v>3545648</v>
      </c>
      <c r="AB235" s="22">
        <v>2193</v>
      </c>
      <c r="AC235" s="22">
        <v>452771</v>
      </c>
      <c r="AD235" s="26">
        <v>280</v>
      </c>
      <c r="AE235" s="277"/>
      <c r="AF235" s="83">
        <v>3685519</v>
      </c>
      <c r="AG235" s="83">
        <v>2279</v>
      </c>
      <c r="AH235" s="83">
        <v>470007</v>
      </c>
      <c r="AI235" s="88">
        <v>291</v>
      </c>
      <c r="AJ235" s="281"/>
      <c r="AK235" s="78">
        <v>3383079</v>
      </c>
      <c r="AL235" s="78">
        <v>2092</v>
      </c>
      <c r="AM235" s="78">
        <v>424861</v>
      </c>
      <c r="AN235" s="85">
        <v>263</v>
      </c>
      <c r="AP235" s="42"/>
      <c r="AQ235" s="42"/>
      <c r="AR235" s="42"/>
      <c r="AS235" s="112"/>
    </row>
    <row r="236" spans="1:45" x14ac:dyDescent="0.6">
      <c r="A236" s="19" t="s">
        <v>92</v>
      </c>
      <c r="B236" s="43">
        <v>585279</v>
      </c>
      <c r="C236" s="43">
        <v>1126</v>
      </c>
      <c r="D236" s="24">
        <v>156298</v>
      </c>
      <c r="E236" s="27">
        <v>301</v>
      </c>
      <c r="F236" s="18"/>
      <c r="G236" s="24">
        <v>627745</v>
      </c>
      <c r="H236" s="24">
        <v>1207</v>
      </c>
      <c r="I236" s="24">
        <v>141953</v>
      </c>
      <c r="J236" s="27">
        <v>273</v>
      </c>
      <c r="K236" s="18"/>
      <c r="L236" s="22">
        <v>640787</v>
      </c>
      <c r="M236" s="22">
        <v>1232</v>
      </c>
      <c r="N236" s="22">
        <v>141651</v>
      </c>
      <c r="O236" s="26">
        <v>272</v>
      </c>
      <c r="P236" s="18"/>
      <c r="Q236" s="24">
        <v>649627</v>
      </c>
      <c r="R236" s="24">
        <v>1249</v>
      </c>
      <c r="S236" s="24">
        <v>143738</v>
      </c>
      <c r="T236" s="27">
        <v>276</v>
      </c>
      <c r="U236" s="14"/>
      <c r="V236" s="24">
        <v>689350</v>
      </c>
      <c r="W236" s="24">
        <v>1326</v>
      </c>
      <c r="X236" s="24">
        <v>153240</v>
      </c>
      <c r="Y236" s="27">
        <v>295</v>
      </c>
      <c r="Z236" s="14"/>
      <c r="AA236" s="22">
        <v>717235</v>
      </c>
      <c r="AB236" s="22">
        <v>1199</v>
      </c>
      <c r="AC236" s="22">
        <v>158768</v>
      </c>
      <c r="AD236" s="26">
        <v>265</v>
      </c>
      <c r="AE236" s="277"/>
      <c r="AF236" s="83">
        <v>709573</v>
      </c>
      <c r="AG236" s="83">
        <v>1187</v>
      </c>
      <c r="AH236" s="83">
        <v>156545</v>
      </c>
      <c r="AI236" s="88">
        <v>262</v>
      </c>
      <c r="AJ236" s="281"/>
      <c r="AK236" s="78">
        <v>723454</v>
      </c>
      <c r="AL236" s="78">
        <v>1210</v>
      </c>
      <c r="AM236" s="78">
        <v>157115</v>
      </c>
      <c r="AN236" s="85">
        <v>263</v>
      </c>
      <c r="AP236" s="42"/>
      <c r="AQ236" s="42"/>
      <c r="AR236" s="42"/>
      <c r="AS236" s="112"/>
    </row>
    <row r="237" spans="1:45" x14ac:dyDescent="0.6">
      <c r="A237" s="19" t="s">
        <v>223</v>
      </c>
      <c r="B237" s="43">
        <v>1658683</v>
      </c>
      <c r="C237" s="43">
        <v>732</v>
      </c>
      <c r="D237" s="24">
        <v>1149551</v>
      </c>
      <c r="E237" s="27">
        <v>507</v>
      </c>
      <c r="F237" s="18"/>
      <c r="G237" s="24">
        <v>2018062</v>
      </c>
      <c r="H237" s="27">
        <v>891</v>
      </c>
      <c r="I237" s="24">
        <v>1083320</v>
      </c>
      <c r="J237" s="27">
        <v>478</v>
      </c>
      <c r="K237" s="18"/>
      <c r="L237" s="22">
        <v>2073008</v>
      </c>
      <c r="M237" s="26">
        <v>915</v>
      </c>
      <c r="N237" s="22">
        <v>1058644</v>
      </c>
      <c r="O237" s="26">
        <v>467</v>
      </c>
      <c r="P237" s="18"/>
      <c r="Q237" s="24">
        <v>1997493</v>
      </c>
      <c r="R237" s="27">
        <v>882</v>
      </c>
      <c r="S237" s="24">
        <v>1040368</v>
      </c>
      <c r="T237" s="27">
        <v>459</v>
      </c>
      <c r="U237" s="14"/>
      <c r="V237" s="24">
        <v>2042766</v>
      </c>
      <c r="W237" s="27">
        <v>901</v>
      </c>
      <c r="X237" s="24">
        <v>1086094</v>
      </c>
      <c r="Y237" s="27">
        <v>479</v>
      </c>
      <c r="Z237" s="14"/>
      <c r="AA237" s="22">
        <v>2136111</v>
      </c>
      <c r="AB237" s="42">
        <v>752</v>
      </c>
      <c r="AC237" s="22">
        <v>1131993</v>
      </c>
      <c r="AD237" s="26">
        <v>398</v>
      </c>
      <c r="AE237" s="277"/>
      <c r="AF237" s="83">
        <v>2082894</v>
      </c>
      <c r="AG237" s="88">
        <v>733</v>
      </c>
      <c r="AH237" s="83">
        <v>1113162</v>
      </c>
      <c r="AI237" s="88">
        <v>392</v>
      </c>
      <c r="AJ237" s="281"/>
      <c r="AK237" s="78">
        <v>2157042</v>
      </c>
      <c r="AL237" s="78">
        <v>759</v>
      </c>
      <c r="AM237" s="78">
        <v>1094060</v>
      </c>
      <c r="AN237" s="85">
        <v>385</v>
      </c>
      <c r="AP237" s="42"/>
      <c r="AQ237" s="42"/>
      <c r="AR237" s="42"/>
      <c r="AS237" s="112"/>
    </row>
    <row r="238" spans="1:45" x14ac:dyDescent="0.6">
      <c r="A238" s="19" t="s">
        <v>224</v>
      </c>
      <c r="B238" s="43">
        <v>875654</v>
      </c>
      <c r="C238" s="43">
        <v>927</v>
      </c>
      <c r="D238" s="24">
        <v>251556</v>
      </c>
      <c r="E238" s="27">
        <v>266</v>
      </c>
      <c r="F238" s="18"/>
      <c r="G238" s="24">
        <v>1051895</v>
      </c>
      <c r="H238" s="24">
        <v>1113</v>
      </c>
      <c r="I238" s="24">
        <v>278402</v>
      </c>
      <c r="J238" s="27">
        <v>295</v>
      </c>
      <c r="K238" s="18"/>
      <c r="L238" s="22">
        <v>912137</v>
      </c>
      <c r="M238" s="26">
        <v>965</v>
      </c>
      <c r="N238" s="22">
        <v>232881</v>
      </c>
      <c r="O238" s="26">
        <v>246</v>
      </c>
      <c r="P238" s="18"/>
      <c r="Q238" s="24">
        <v>1067351</v>
      </c>
      <c r="R238" s="24">
        <v>1129</v>
      </c>
      <c r="S238" s="24">
        <v>272407</v>
      </c>
      <c r="T238" s="27">
        <v>288</v>
      </c>
      <c r="U238" s="14"/>
      <c r="V238" s="24">
        <v>1101981</v>
      </c>
      <c r="W238" s="24">
        <v>1166</v>
      </c>
      <c r="X238" s="24">
        <v>282082</v>
      </c>
      <c r="Y238" s="27">
        <v>298</v>
      </c>
      <c r="Z238" s="14"/>
      <c r="AA238" s="22">
        <v>1027824</v>
      </c>
      <c r="AB238" s="42">
        <v>950</v>
      </c>
      <c r="AC238" s="22">
        <v>263711</v>
      </c>
      <c r="AD238" s="26">
        <v>244</v>
      </c>
      <c r="AE238" s="277"/>
      <c r="AF238" s="83">
        <v>1077800</v>
      </c>
      <c r="AG238" s="88">
        <v>996</v>
      </c>
      <c r="AH238" s="83">
        <v>277801</v>
      </c>
      <c r="AI238" s="88">
        <v>257</v>
      </c>
      <c r="AJ238" s="281"/>
      <c r="AK238" s="78">
        <v>1106937</v>
      </c>
      <c r="AL238" s="78">
        <v>1023</v>
      </c>
      <c r="AM238" s="78">
        <v>278968</v>
      </c>
      <c r="AN238" s="85">
        <v>258</v>
      </c>
      <c r="AP238" s="42"/>
      <c r="AQ238" s="42"/>
      <c r="AR238" s="42"/>
      <c r="AS238" s="112"/>
    </row>
    <row r="239" spans="1:45" x14ac:dyDescent="0.6">
      <c r="A239" s="19" t="s">
        <v>95</v>
      </c>
      <c r="B239" s="43">
        <v>786361</v>
      </c>
      <c r="C239" s="43">
        <v>3675</v>
      </c>
      <c r="D239" s="24">
        <v>82717</v>
      </c>
      <c r="E239" s="27">
        <v>387</v>
      </c>
      <c r="F239" s="18"/>
      <c r="G239" s="24">
        <v>903525</v>
      </c>
      <c r="H239" s="24">
        <v>4222</v>
      </c>
      <c r="I239" s="24">
        <v>91453</v>
      </c>
      <c r="J239" s="27">
        <v>427</v>
      </c>
      <c r="K239" s="18"/>
      <c r="L239" s="22">
        <v>1038524</v>
      </c>
      <c r="M239" s="22">
        <v>4853</v>
      </c>
      <c r="N239" s="22">
        <v>104541</v>
      </c>
      <c r="O239" s="26">
        <v>489</v>
      </c>
      <c r="P239" s="18"/>
      <c r="Q239" s="24">
        <v>1160897</v>
      </c>
      <c r="R239" s="24">
        <v>5425</v>
      </c>
      <c r="S239" s="24">
        <v>117111</v>
      </c>
      <c r="T239" s="27">
        <v>547</v>
      </c>
      <c r="U239" s="14"/>
      <c r="V239" s="24">
        <v>1151218</v>
      </c>
      <c r="W239" s="24">
        <v>5380</v>
      </c>
      <c r="X239" s="24">
        <v>115696</v>
      </c>
      <c r="Y239" s="27">
        <v>541</v>
      </c>
      <c r="Z239" s="14"/>
      <c r="AA239" s="22">
        <v>990597</v>
      </c>
      <c r="AB239" s="22">
        <v>5003</v>
      </c>
      <c r="AC239" s="22">
        <v>99179</v>
      </c>
      <c r="AD239" s="26">
        <v>501</v>
      </c>
      <c r="AE239" s="277"/>
      <c r="AF239" s="83">
        <v>967021</v>
      </c>
      <c r="AG239" s="83">
        <v>4884</v>
      </c>
      <c r="AH239" s="83">
        <v>96721</v>
      </c>
      <c r="AI239" s="88">
        <v>488</v>
      </c>
      <c r="AJ239" s="281"/>
      <c r="AK239" s="78">
        <v>1012180</v>
      </c>
      <c r="AL239" s="78">
        <v>5112</v>
      </c>
      <c r="AM239" s="78">
        <v>100643</v>
      </c>
      <c r="AN239" s="85">
        <v>508</v>
      </c>
      <c r="AP239" s="42"/>
      <c r="AQ239" s="42"/>
      <c r="AR239" s="42"/>
      <c r="AS239" s="112"/>
    </row>
    <row r="240" spans="1:45" x14ac:dyDescent="0.6">
      <c r="A240" s="19" t="s">
        <v>96</v>
      </c>
      <c r="B240" s="43">
        <v>213875</v>
      </c>
      <c r="C240" s="43">
        <v>263</v>
      </c>
      <c r="D240" s="24">
        <v>207684</v>
      </c>
      <c r="E240" s="27">
        <v>256</v>
      </c>
      <c r="F240" s="18"/>
      <c r="G240" s="24">
        <v>271516</v>
      </c>
      <c r="H240" s="27">
        <v>334</v>
      </c>
      <c r="I240" s="24">
        <v>190720</v>
      </c>
      <c r="J240" s="27">
        <v>235</v>
      </c>
      <c r="K240" s="18"/>
      <c r="L240" s="22">
        <v>299298</v>
      </c>
      <c r="M240" s="26">
        <v>369</v>
      </c>
      <c r="N240" s="22">
        <v>192864</v>
      </c>
      <c r="O240" s="26">
        <v>238</v>
      </c>
      <c r="P240" s="18"/>
      <c r="Q240" s="24">
        <v>325620</v>
      </c>
      <c r="R240" s="27">
        <v>401</v>
      </c>
      <c r="S240" s="24">
        <v>197594</v>
      </c>
      <c r="T240" s="27">
        <v>243</v>
      </c>
      <c r="U240" s="14"/>
      <c r="V240" s="24">
        <v>309704</v>
      </c>
      <c r="W240" s="27">
        <v>381</v>
      </c>
      <c r="X240" s="24">
        <v>206629</v>
      </c>
      <c r="Y240" s="27">
        <v>254</v>
      </c>
      <c r="Z240" s="14"/>
      <c r="AA240" s="22">
        <v>321026</v>
      </c>
      <c r="AB240" s="42">
        <v>364</v>
      </c>
      <c r="AC240" s="22">
        <v>206103</v>
      </c>
      <c r="AD240" s="26">
        <v>234</v>
      </c>
      <c r="AE240" s="277"/>
      <c r="AF240" s="83">
        <v>349782</v>
      </c>
      <c r="AG240" s="88">
        <v>397</v>
      </c>
      <c r="AH240" s="83">
        <v>223669</v>
      </c>
      <c r="AI240" s="88">
        <v>254</v>
      </c>
      <c r="AJ240" s="281"/>
      <c r="AK240" s="78">
        <v>376770</v>
      </c>
      <c r="AL240" s="78">
        <v>427</v>
      </c>
      <c r="AM240" s="78">
        <v>231247</v>
      </c>
      <c r="AN240" s="85">
        <v>262</v>
      </c>
      <c r="AP240" s="42"/>
      <c r="AQ240" s="42"/>
      <c r="AR240" s="42"/>
      <c r="AS240" s="112"/>
    </row>
    <row r="241" spans="1:45" x14ac:dyDescent="0.6">
      <c r="A241" s="19" t="s">
        <v>97</v>
      </c>
      <c r="B241" s="43">
        <v>858208</v>
      </c>
      <c r="C241" s="43">
        <v>955</v>
      </c>
      <c r="D241" s="24">
        <v>286054</v>
      </c>
      <c r="E241" s="27">
        <v>318</v>
      </c>
      <c r="F241" s="18"/>
      <c r="G241" s="24">
        <v>829585</v>
      </c>
      <c r="H241" s="27">
        <v>923</v>
      </c>
      <c r="I241" s="24">
        <v>252999</v>
      </c>
      <c r="J241" s="27">
        <v>281</v>
      </c>
      <c r="K241" s="18"/>
      <c r="L241" s="22">
        <v>836466</v>
      </c>
      <c r="M241" s="26">
        <v>930</v>
      </c>
      <c r="N241" s="22">
        <v>243000</v>
      </c>
      <c r="O241" s="26">
        <v>270</v>
      </c>
      <c r="P241" s="18"/>
      <c r="Q241" s="24">
        <v>899318</v>
      </c>
      <c r="R241" s="24">
        <v>1000</v>
      </c>
      <c r="S241" s="24">
        <v>264635</v>
      </c>
      <c r="T241" s="27">
        <v>294</v>
      </c>
      <c r="U241" s="14"/>
      <c r="V241" s="24">
        <v>864368</v>
      </c>
      <c r="W241" s="27">
        <v>961</v>
      </c>
      <c r="X241" s="24">
        <v>253952</v>
      </c>
      <c r="Y241" s="27">
        <v>282</v>
      </c>
      <c r="Z241" s="14"/>
      <c r="AA241" s="22">
        <v>863551</v>
      </c>
      <c r="AB241" s="42">
        <v>839</v>
      </c>
      <c r="AC241" s="22">
        <v>253037</v>
      </c>
      <c r="AD241" s="26">
        <v>246</v>
      </c>
      <c r="AE241" s="277"/>
      <c r="AF241" s="83">
        <v>880182</v>
      </c>
      <c r="AG241" s="88">
        <v>855</v>
      </c>
      <c r="AH241" s="83">
        <v>259566</v>
      </c>
      <c r="AI241" s="88">
        <v>252</v>
      </c>
      <c r="AJ241" s="281"/>
      <c r="AK241" s="78">
        <v>864341</v>
      </c>
      <c r="AL241" s="78">
        <v>840</v>
      </c>
      <c r="AM241" s="78">
        <v>247971</v>
      </c>
      <c r="AN241" s="85">
        <v>241</v>
      </c>
      <c r="AP241" s="42"/>
      <c r="AQ241" s="42"/>
      <c r="AR241" s="42"/>
      <c r="AS241" s="112"/>
    </row>
    <row r="242" spans="1:45" x14ac:dyDescent="0.6">
      <c r="A242" s="19" t="s">
        <v>225</v>
      </c>
      <c r="B242" s="43">
        <v>252908</v>
      </c>
      <c r="C242" s="43">
        <v>621</v>
      </c>
      <c r="D242" s="24">
        <v>126558</v>
      </c>
      <c r="E242" s="27">
        <v>311</v>
      </c>
      <c r="F242" s="18"/>
      <c r="G242" s="24">
        <v>253647</v>
      </c>
      <c r="H242" s="27">
        <v>623</v>
      </c>
      <c r="I242" s="24">
        <v>110635</v>
      </c>
      <c r="J242" s="27">
        <v>272</v>
      </c>
      <c r="K242" s="18"/>
      <c r="L242" s="22">
        <v>261010</v>
      </c>
      <c r="M242" s="26">
        <v>641</v>
      </c>
      <c r="N242" s="22">
        <v>105726</v>
      </c>
      <c r="O242" s="26">
        <v>260</v>
      </c>
      <c r="P242" s="18"/>
      <c r="Q242" s="24">
        <v>301602</v>
      </c>
      <c r="R242" s="27">
        <v>741</v>
      </c>
      <c r="S242" s="24">
        <v>125414</v>
      </c>
      <c r="T242" s="27">
        <v>308</v>
      </c>
      <c r="U242" s="14"/>
      <c r="V242" s="24">
        <v>300863</v>
      </c>
      <c r="W242" s="27">
        <v>739</v>
      </c>
      <c r="X242" s="24">
        <v>124896</v>
      </c>
      <c r="Y242" s="27">
        <v>307</v>
      </c>
      <c r="Z242" s="14"/>
      <c r="AA242" s="22">
        <v>289472</v>
      </c>
      <c r="AB242" s="42">
        <v>665</v>
      </c>
      <c r="AC242" s="22">
        <v>115840</v>
      </c>
      <c r="AD242" s="26">
        <v>266</v>
      </c>
      <c r="AE242" s="277"/>
      <c r="AF242" s="83">
        <v>294519</v>
      </c>
      <c r="AG242" s="88">
        <v>677</v>
      </c>
      <c r="AH242" s="83">
        <v>120759</v>
      </c>
      <c r="AI242" s="88">
        <v>278</v>
      </c>
      <c r="AJ242" s="281"/>
      <c r="AK242" s="78">
        <v>293972</v>
      </c>
      <c r="AL242" s="78">
        <v>676</v>
      </c>
      <c r="AM242" s="78">
        <v>116555</v>
      </c>
      <c r="AN242" s="85">
        <v>268</v>
      </c>
      <c r="AP242" s="42"/>
      <c r="AQ242" s="42"/>
      <c r="AR242" s="42"/>
      <c r="AS242" s="112"/>
    </row>
    <row r="243" spans="1:45" x14ac:dyDescent="0.6">
      <c r="A243" s="63" t="s">
        <v>226</v>
      </c>
      <c r="B243" s="43"/>
      <c r="C243" s="43"/>
      <c r="D243" s="24"/>
      <c r="E243" s="65">
        <f>AVERAGE(E218:E242)</f>
        <v>329.88</v>
      </c>
      <c r="F243" s="18"/>
      <c r="G243" s="24"/>
      <c r="H243" s="27"/>
      <c r="I243" s="24"/>
      <c r="J243" s="67">
        <f>AVERAGE(J218:J242)</f>
        <v>319.52</v>
      </c>
      <c r="K243" s="18"/>
      <c r="L243" s="22"/>
      <c r="M243" s="26"/>
      <c r="N243" s="22"/>
      <c r="O243" s="67">
        <f>AVERAGE(O218:O242)</f>
        <v>320.12</v>
      </c>
      <c r="P243" s="18"/>
      <c r="Q243" s="24"/>
      <c r="R243" s="27"/>
      <c r="S243" s="24"/>
      <c r="T243" s="67">
        <f>AVERAGE(T218:T242)</f>
        <v>332.32</v>
      </c>
      <c r="U243" s="14"/>
      <c r="V243" s="24"/>
      <c r="W243" s="27"/>
      <c r="X243" s="24"/>
      <c r="Y243" s="74">
        <f>AVERAGE(Y218:Y242)</f>
        <v>344.2</v>
      </c>
      <c r="Z243" s="14"/>
      <c r="AA243" s="22"/>
      <c r="AB243" s="42"/>
      <c r="AC243" s="22"/>
      <c r="AD243" s="74">
        <f>AVERAGE(AD218:AD242)</f>
        <v>304.72000000000003</v>
      </c>
      <c r="AE243" s="277"/>
      <c r="AF243" s="85"/>
      <c r="AG243" s="93"/>
      <c r="AH243" s="85"/>
      <c r="AI243" s="65">
        <f>AVERAGE(AI218:AI242)</f>
        <v>308.27999999999997</v>
      </c>
      <c r="AJ243" s="281"/>
      <c r="AK243" s="85"/>
      <c r="AL243" s="85"/>
      <c r="AM243" s="85"/>
      <c r="AN243" s="65">
        <f>AVERAGE(AN218:AN242)</f>
        <v>311.8</v>
      </c>
      <c r="AO243" s="18"/>
      <c r="AP243" s="42"/>
      <c r="AQ243" s="42"/>
      <c r="AR243" s="42"/>
      <c r="AS243" s="112"/>
    </row>
    <row r="244" spans="1:45" x14ac:dyDescent="0.6">
      <c r="A244" s="19"/>
      <c r="B244" s="42"/>
      <c r="C244" s="42"/>
      <c r="D244" s="42"/>
      <c r="E244" s="42"/>
      <c r="F244" s="18"/>
      <c r="G244" s="42"/>
      <c r="H244" s="42"/>
      <c r="I244" s="42"/>
      <c r="J244" s="42"/>
      <c r="K244" s="18"/>
      <c r="L244" s="42"/>
      <c r="M244" s="42"/>
      <c r="N244" s="42"/>
      <c r="O244" s="42"/>
      <c r="P244" s="18"/>
      <c r="Q244" s="42"/>
      <c r="R244" s="42"/>
      <c r="S244" s="42"/>
      <c r="T244" s="42"/>
      <c r="U244" s="14"/>
      <c r="V244" s="42"/>
      <c r="W244" s="42"/>
      <c r="X244" s="42"/>
      <c r="Y244" s="42"/>
      <c r="Z244" s="14"/>
      <c r="AA244" s="8"/>
      <c r="AB244" s="8"/>
      <c r="AC244" s="8"/>
      <c r="AD244" s="26"/>
      <c r="AE244" s="277"/>
      <c r="AF244" s="85"/>
      <c r="AG244" s="85"/>
      <c r="AH244" s="85"/>
      <c r="AI244" s="85"/>
      <c r="AJ244" s="281"/>
      <c r="AK244" s="85"/>
      <c r="AL244" s="85"/>
      <c r="AM244" s="85"/>
      <c r="AN244" s="85"/>
      <c r="AO244" s="18"/>
      <c r="AP244" s="42"/>
      <c r="AQ244" s="42"/>
      <c r="AR244" s="42"/>
      <c r="AS244" s="112"/>
    </row>
    <row r="245" spans="1:45" x14ac:dyDescent="0.6">
      <c r="A245" s="19" t="s">
        <v>227</v>
      </c>
      <c r="B245" s="42"/>
      <c r="C245" s="42"/>
      <c r="D245" s="42"/>
      <c r="E245" s="66"/>
      <c r="F245" s="18"/>
      <c r="G245" s="44"/>
      <c r="H245" s="44"/>
      <c r="I245" s="44"/>
      <c r="J245" s="64"/>
      <c r="K245" s="18"/>
      <c r="L245" s="42"/>
      <c r="M245" s="42"/>
      <c r="N245" s="42"/>
      <c r="O245" s="64"/>
      <c r="P245" s="18"/>
      <c r="Q245" s="42"/>
      <c r="R245" s="42"/>
      <c r="S245" s="42"/>
      <c r="T245" s="64"/>
      <c r="U245" s="14"/>
      <c r="V245" s="44"/>
      <c r="W245" s="44"/>
      <c r="X245" s="44"/>
      <c r="Y245" s="64"/>
      <c r="Z245" s="14"/>
      <c r="AA245" s="42"/>
      <c r="AB245" s="42"/>
      <c r="AC245" s="42"/>
      <c r="AD245" s="64"/>
      <c r="AE245" s="277"/>
      <c r="AF245" s="85"/>
      <c r="AG245" s="85"/>
      <c r="AH245" s="85"/>
      <c r="AI245" s="85"/>
      <c r="AJ245" s="281"/>
      <c r="AK245" s="85"/>
      <c r="AL245" s="85"/>
      <c r="AM245" s="85"/>
      <c r="AN245" s="85"/>
      <c r="AO245" s="18"/>
      <c r="AP245" s="42"/>
      <c r="AQ245" s="42"/>
      <c r="AR245" s="42"/>
      <c r="AS245" s="112"/>
    </row>
    <row r="246" spans="1:45" x14ac:dyDescent="0.6">
      <c r="A246" s="19" t="s">
        <v>100</v>
      </c>
      <c r="B246" s="43">
        <v>680830</v>
      </c>
      <c r="C246" s="43">
        <v>1107</v>
      </c>
      <c r="D246" s="24">
        <v>178311</v>
      </c>
      <c r="E246" s="27">
        <v>290</v>
      </c>
      <c r="F246" s="18"/>
      <c r="G246" s="24">
        <v>701609</v>
      </c>
      <c r="H246" s="24">
        <v>1141</v>
      </c>
      <c r="I246" s="24">
        <v>167329</v>
      </c>
      <c r="J246" s="27">
        <v>272</v>
      </c>
      <c r="K246" s="18"/>
      <c r="L246" s="22">
        <v>629588</v>
      </c>
      <c r="M246" s="22">
        <v>1024</v>
      </c>
      <c r="N246" s="22">
        <v>143775</v>
      </c>
      <c r="O246" s="26">
        <v>234</v>
      </c>
      <c r="P246" s="18"/>
      <c r="Q246" s="24">
        <v>654497</v>
      </c>
      <c r="R246" s="24">
        <v>1064</v>
      </c>
      <c r="S246" s="24">
        <v>150954</v>
      </c>
      <c r="T246" s="27">
        <v>245</v>
      </c>
      <c r="U246" s="14"/>
      <c r="V246" s="24">
        <v>726673</v>
      </c>
      <c r="W246" s="24">
        <v>1182</v>
      </c>
      <c r="X246" s="24">
        <v>170348</v>
      </c>
      <c r="Y246" s="27">
        <v>277</v>
      </c>
      <c r="Z246" s="14"/>
      <c r="AA246" s="22">
        <v>741851</v>
      </c>
      <c r="AB246" s="22">
        <v>1172</v>
      </c>
      <c r="AC246" s="22">
        <v>172704</v>
      </c>
      <c r="AD246" s="26">
        <v>273</v>
      </c>
      <c r="AE246" s="277"/>
      <c r="AF246" s="83">
        <v>670338</v>
      </c>
      <c r="AG246" s="83">
        <v>1059</v>
      </c>
      <c r="AH246" s="83">
        <v>156235</v>
      </c>
      <c r="AI246" s="88">
        <v>247</v>
      </c>
      <c r="AJ246" s="281"/>
      <c r="AK246" s="78">
        <v>681891</v>
      </c>
      <c r="AL246" s="78">
        <v>1077</v>
      </c>
      <c r="AM246" s="78">
        <v>157695</v>
      </c>
      <c r="AN246" s="85">
        <v>249</v>
      </c>
      <c r="AP246" s="42"/>
      <c r="AQ246" s="42"/>
      <c r="AR246" s="42"/>
      <c r="AS246" s="112"/>
    </row>
    <row r="247" spans="1:45" x14ac:dyDescent="0.6">
      <c r="A247" s="19" t="s">
        <v>101</v>
      </c>
      <c r="B247" s="43">
        <v>264648</v>
      </c>
      <c r="C247" s="43">
        <v>1357</v>
      </c>
      <c r="D247" s="24">
        <v>67522</v>
      </c>
      <c r="E247" s="27">
        <v>346</v>
      </c>
      <c r="F247" s="18"/>
      <c r="G247" s="24">
        <v>323526</v>
      </c>
      <c r="H247" s="24">
        <v>1659</v>
      </c>
      <c r="I247" s="24">
        <v>78598</v>
      </c>
      <c r="J247" s="27">
        <v>403</v>
      </c>
      <c r="K247" s="18"/>
      <c r="L247" s="22">
        <v>288047</v>
      </c>
      <c r="M247" s="22">
        <v>1477</v>
      </c>
      <c r="N247" s="22">
        <v>68309</v>
      </c>
      <c r="O247" s="26">
        <v>350</v>
      </c>
      <c r="P247" s="18"/>
      <c r="Q247" s="24">
        <v>283523</v>
      </c>
      <c r="R247" s="24">
        <v>1454</v>
      </c>
      <c r="S247" s="24">
        <v>66611</v>
      </c>
      <c r="T247" s="27">
        <v>342</v>
      </c>
      <c r="U247" s="14"/>
      <c r="V247" s="24">
        <v>321546</v>
      </c>
      <c r="W247" s="24">
        <v>1649</v>
      </c>
      <c r="X247" s="24">
        <v>74685</v>
      </c>
      <c r="Y247" s="27">
        <v>383</v>
      </c>
      <c r="Z247" s="14"/>
      <c r="AA247" s="22">
        <v>290934</v>
      </c>
      <c r="AB247" s="22">
        <v>1392</v>
      </c>
      <c r="AC247" s="22">
        <v>67420</v>
      </c>
      <c r="AD247" s="26">
        <v>323</v>
      </c>
      <c r="AE247" s="277"/>
      <c r="AF247" s="83">
        <v>253398</v>
      </c>
      <c r="AG247" s="83">
        <v>1212</v>
      </c>
      <c r="AH247" s="83">
        <v>58708</v>
      </c>
      <c r="AI247" s="88">
        <v>281</v>
      </c>
      <c r="AJ247" s="281"/>
      <c r="AK247" s="78">
        <v>295754</v>
      </c>
      <c r="AL247" s="78">
        <v>1415</v>
      </c>
      <c r="AM247" s="78">
        <v>68318</v>
      </c>
      <c r="AN247" s="85">
        <v>327</v>
      </c>
      <c r="AP247" s="42"/>
      <c r="AQ247" s="42"/>
      <c r="AR247" s="42"/>
      <c r="AS247" s="112"/>
    </row>
    <row r="248" spans="1:45" x14ac:dyDescent="0.6">
      <c r="A248" s="19" t="s">
        <v>228</v>
      </c>
      <c r="B248" s="43">
        <v>9674</v>
      </c>
      <c r="C248" s="43">
        <v>39</v>
      </c>
      <c r="D248" s="24">
        <v>4344</v>
      </c>
      <c r="E248" s="27">
        <v>17</v>
      </c>
      <c r="F248" s="18"/>
      <c r="G248" s="24">
        <v>12553</v>
      </c>
      <c r="H248" s="27">
        <v>50</v>
      </c>
      <c r="I248" s="24">
        <v>5589</v>
      </c>
      <c r="J248" s="27">
        <v>22</v>
      </c>
      <c r="K248" s="18"/>
      <c r="L248" s="22">
        <v>8385</v>
      </c>
      <c r="M248" s="26">
        <v>33</v>
      </c>
      <c r="N248" s="22">
        <v>3760</v>
      </c>
      <c r="O248" s="26">
        <v>15</v>
      </c>
      <c r="P248" s="18"/>
      <c r="Q248" s="24">
        <v>28235</v>
      </c>
      <c r="R248" s="27">
        <v>112</v>
      </c>
      <c r="S248" s="24">
        <v>12542</v>
      </c>
      <c r="T248" s="27">
        <v>50</v>
      </c>
      <c r="U248" s="14"/>
      <c r="V248" s="24">
        <v>24087</v>
      </c>
      <c r="W248" s="27">
        <v>96</v>
      </c>
      <c r="X248" s="24">
        <v>10848</v>
      </c>
      <c r="Y248" s="27">
        <v>43</v>
      </c>
      <c r="Z248" s="14"/>
      <c r="AA248" s="22">
        <v>21109</v>
      </c>
      <c r="AB248" s="42">
        <v>89</v>
      </c>
      <c r="AC248" s="22">
        <v>9494</v>
      </c>
      <c r="AD248" s="26">
        <v>40</v>
      </c>
      <c r="AE248" s="277"/>
      <c r="AF248" s="83">
        <v>30625</v>
      </c>
      <c r="AG248" s="88">
        <v>130</v>
      </c>
      <c r="AH248" s="83">
        <v>13725</v>
      </c>
      <c r="AI248" s="88">
        <v>58</v>
      </c>
      <c r="AJ248" s="281"/>
      <c r="AK248" s="78">
        <v>39832</v>
      </c>
      <c r="AL248" s="85">
        <v>169</v>
      </c>
      <c r="AM248" s="78">
        <v>16503</v>
      </c>
      <c r="AN248" s="85">
        <v>70</v>
      </c>
      <c r="AP248" s="42"/>
      <c r="AQ248" s="42"/>
      <c r="AR248" s="42"/>
      <c r="AS248" s="112"/>
    </row>
    <row r="249" spans="1:45" x14ac:dyDescent="0.6">
      <c r="A249" s="19" t="s">
        <v>229</v>
      </c>
      <c r="B249" s="43">
        <v>25818</v>
      </c>
      <c r="C249" s="43">
        <v>25</v>
      </c>
      <c r="D249" s="24">
        <v>11669</v>
      </c>
      <c r="E249" s="27">
        <v>11</v>
      </c>
      <c r="F249" s="18"/>
      <c r="G249" s="24">
        <v>30163</v>
      </c>
      <c r="H249" s="27">
        <v>30</v>
      </c>
      <c r="I249" s="24">
        <v>13364</v>
      </c>
      <c r="J249" s="27">
        <v>13</v>
      </c>
      <c r="K249" s="18"/>
      <c r="L249" s="22">
        <v>23236</v>
      </c>
      <c r="M249" s="26">
        <v>23</v>
      </c>
      <c r="N249" s="22">
        <v>10385</v>
      </c>
      <c r="O249" s="26">
        <v>10</v>
      </c>
      <c r="P249" s="18"/>
      <c r="Q249" s="24">
        <v>37036</v>
      </c>
      <c r="R249" s="27">
        <v>36</v>
      </c>
      <c r="S249" s="24">
        <v>16516</v>
      </c>
      <c r="T249" s="27">
        <v>16</v>
      </c>
      <c r="U249" s="14"/>
      <c r="V249" s="24">
        <v>50042</v>
      </c>
      <c r="W249" s="27">
        <v>49</v>
      </c>
      <c r="X249" s="24">
        <v>22307</v>
      </c>
      <c r="Y249" s="27">
        <v>22</v>
      </c>
      <c r="Z249" s="14"/>
      <c r="AA249" s="22">
        <v>69609</v>
      </c>
      <c r="AB249" s="42">
        <v>71</v>
      </c>
      <c r="AC249" s="22">
        <v>30791</v>
      </c>
      <c r="AD249" s="26">
        <v>32</v>
      </c>
      <c r="AE249" s="277"/>
      <c r="AF249" s="83">
        <v>90256</v>
      </c>
      <c r="AG249" s="88">
        <v>92</v>
      </c>
      <c r="AH249" s="83">
        <v>39759</v>
      </c>
      <c r="AI249" s="88">
        <v>41</v>
      </c>
      <c r="AJ249" s="281"/>
      <c r="AK249" s="78">
        <v>118747</v>
      </c>
      <c r="AL249" s="85">
        <v>122</v>
      </c>
      <c r="AM249" s="78">
        <v>47449</v>
      </c>
      <c r="AN249" s="85">
        <v>49</v>
      </c>
      <c r="AP249" s="42"/>
      <c r="AQ249" s="42"/>
      <c r="AR249" s="42"/>
      <c r="AS249" s="112"/>
    </row>
    <row r="250" spans="1:45" x14ac:dyDescent="0.6">
      <c r="A250" s="19" t="s">
        <v>230</v>
      </c>
      <c r="B250" s="43">
        <v>4276</v>
      </c>
      <c r="C250" s="43">
        <v>16</v>
      </c>
      <c r="D250" s="24">
        <v>1880</v>
      </c>
      <c r="E250" s="27">
        <v>7</v>
      </c>
      <c r="F250" s="18"/>
      <c r="G250" s="24">
        <v>5778</v>
      </c>
      <c r="H250" s="27">
        <v>22</v>
      </c>
      <c r="I250" s="24">
        <v>2539</v>
      </c>
      <c r="J250" s="27">
        <v>10</v>
      </c>
      <c r="K250" s="18"/>
      <c r="L250" s="22">
        <v>3946</v>
      </c>
      <c r="M250" s="26">
        <v>15</v>
      </c>
      <c r="N250" s="22">
        <v>1723</v>
      </c>
      <c r="O250" s="26">
        <v>7</v>
      </c>
      <c r="P250" s="18"/>
      <c r="Q250" s="24">
        <v>9670</v>
      </c>
      <c r="R250" s="27">
        <v>37</v>
      </c>
      <c r="S250" s="24">
        <v>4268</v>
      </c>
      <c r="T250" s="27">
        <v>16</v>
      </c>
      <c r="U250" s="14"/>
      <c r="V250" s="24">
        <v>12846</v>
      </c>
      <c r="W250" s="27">
        <v>49</v>
      </c>
      <c r="X250" s="24">
        <v>5688</v>
      </c>
      <c r="Y250" s="27">
        <v>22</v>
      </c>
      <c r="Z250" s="14"/>
      <c r="AA250" s="22">
        <v>15370</v>
      </c>
      <c r="AB250" s="42">
        <v>67</v>
      </c>
      <c r="AC250" s="22">
        <v>6792</v>
      </c>
      <c r="AD250" s="26">
        <v>30</v>
      </c>
      <c r="AE250" s="277"/>
      <c r="AF250" s="83">
        <v>22918</v>
      </c>
      <c r="AG250" s="88">
        <v>100</v>
      </c>
      <c r="AH250" s="83">
        <v>10173</v>
      </c>
      <c r="AI250" s="88">
        <v>44</v>
      </c>
      <c r="AJ250" s="281"/>
      <c r="AK250" s="78">
        <v>21367</v>
      </c>
      <c r="AL250" s="85">
        <v>93</v>
      </c>
      <c r="AM250" s="78">
        <v>8518</v>
      </c>
      <c r="AN250" s="85">
        <v>37</v>
      </c>
      <c r="AP250" s="42"/>
      <c r="AQ250" s="42"/>
      <c r="AR250" s="42"/>
      <c r="AS250" s="112"/>
    </row>
    <row r="251" spans="1:45" x14ac:dyDescent="0.6">
      <c r="A251" s="19" t="s">
        <v>106</v>
      </c>
      <c r="B251" s="43">
        <v>1224146</v>
      </c>
      <c r="C251" s="43">
        <v>767</v>
      </c>
      <c r="D251" s="24">
        <v>566977</v>
      </c>
      <c r="E251" s="27">
        <v>355</v>
      </c>
      <c r="F251" s="18"/>
      <c r="G251" s="24">
        <v>1332344</v>
      </c>
      <c r="H251" s="27">
        <v>834</v>
      </c>
      <c r="I251" s="24">
        <v>536609</v>
      </c>
      <c r="J251" s="27">
        <v>336</v>
      </c>
      <c r="K251" s="18"/>
      <c r="L251" s="22">
        <v>1292414</v>
      </c>
      <c r="M251" s="26">
        <v>809</v>
      </c>
      <c r="N251" s="22">
        <v>484784</v>
      </c>
      <c r="O251" s="26">
        <v>304</v>
      </c>
      <c r="P251" s="18"/>
      <c r="Q251" s="24">
        <v>1456719</v>
      </c>
      <c r="R251" s="27">
        <v>912</v>
      </c>
      <c r="S251" s="24">
        <v>551335</v>
      </c>
      <c r="T251" s="27">
        <v>345</v>
      </c>
      <c r="U251" s="14"/>
      <c r="V251" s="24">
        <v>1523093</v>
      </c>
      <c r="W251" s="27">
        <v>954</v>
      </c>
      <c r="X251" s="24">
        <v>586622</v>
      </c>
      <c r="Y251" s="27">
        <v>367</v>
      </c>
      <c r="Z251" s="14"/>
      <c r="AA251" s="22">
        <v>1545716</v>
      </c>
      <c r="AB251" s="42">
        <v>880</v>
      </c>
      <c r="AC251" s="22">
        <v>589187</v>
      </c>
      <c r="AD251" s="26">
        <v>335</v>
      </c>
      <c r="AE251" s="277"/>
      <c r="AF251" s="83">
        <v>1526258</v>
      </c>
      <c r="AG251" s="88">
        <v>869</v>
      </c>
      <c r="AH251" s="83">
        <v>580193</v>
      </c>
      <c r="AI251" s="88">
        <v>330</v>
      </c>
      <c r="AJ251" s="281"/>
      <c r="AK251" s="78">
        <v>1532511</v>
      </c>
      <c r="AL251" s="85">
        <v>872</v>
      </c>
      <c r="AM251" s="78">
        <v>579391</v>
      </c>
      <c r="AN251" s="85">
        <v>330</v>
      </c>
      <c r="AP251" s="42"/>
      <c r="AQ251" s="42"/>
      <c r="AR251" s="42"/>
      <c r="AS251" s="112"/>
    </row>
    <row r="252" spans="1:45" x14ac:dyDescent="0.6">
      <c r="A252" s="19" t="s">
        <v>107</v>
      </c>
      <c r="B252" s="43">
        <v>544859</v>
      </c>
      <c r="C252" s="43">
        <v>1473</v>
      </c>
      <c r="D252" s="24">
        <v>114758</v>
      </c>
      <c r="E252" s="27">
        <v>310</v>
      </c>
      <c r="F252" s="18"/>
      <c r="G252" s="24">
        <v>549535</v>
      </c>
      <c r="H252" s="24">
        <v>1485</v>
      </c>
      <c r="I252" s="24">
        <v>110089</v>
      </c>
      <c r="J252" s="27">
        <v>298</v>
      </c>
      <c r="K252" s="18"/>
      <c r="L252" s="22">
        <v>495015</v>
      </c>
      <c r="M252" s="22">
        <v>1338</v>
      </c>
      <c r="N252" s="22">
        <v>95907</v>
      </c>
      <c r="O252" s="26">
        <v>259</v>
      </c>
      <c r="P252" s="18"/>
      <c r="Q252" s="24">
        <v>457268</v>
      </c>
      <c r="R252" s="24">
        <v>1236</v>
      </c>
      <c r="S252" s="24">
        <v>87938</v>
      </c>
      <c r="T252" s="27">
        <v>238</v>
      </c>
      <c r="U252" s="14"/>
      <c r="V252" s="24">
        <v>558899</v>
      </c>
      <c r="W252" s="24">
        <v>1511</v>
      </c>
      <c r="X252" s="24">
        <v>108189</v>
      </c>
      <c r="Y252" s="27">
        <v>292</v>
      </c>
      <c r="Z252" s="14"/>
      <c r="AA252" s="22">
        <v>556067</v>
      </c>
      <c r="AB252" s="22">
        <v>1343</v>
      </c>
      <c r="AC252" s="22">
        <v>108237</v>
      </c>
      <c r="AD252" s="26">
        <v>261</v>
      </c>
      <c r="AE252" s="277"/>
      <c r="AF252" s="83">
        <v>584483</v>
      </c>
      <c r="AG252" s="83">
        <v>1412</v>
      </c>
      <c r="AH252" s="83">
        <v>114045</v>
      </c>
      <c r="AI252" s="88">
        <v>275</v>
      </c>
      <c r="AJ252" s="281"/>
      <c r="AK252" s="78">
        <v>588064</v>
      </c>
      <c r="AL252" s="78">
        <v>1420</v>
      </c>
      <c r="AM252" s="78">
        <v>114514</v>
      </c>
      <c r="AN252" s="85">
        <v>277</v>
      </c>
      <c r="AP252" s="42"/>
      <c r="AQ252" s="42"/>
      <c r="AR252" s="42"/>
      <c r="AS252" s="112"/>
    </row>
    <row r="253" spans="1:45" x14ac:dyDescent="0.6">
      <c r="A253" s="19" t="s">
        <v>108</v>
      </c>
      <c r="B253" s="43">
        <v>1002514</v>
      </c>
      <c r="C253" s="43">
        <v>1147</v>
      </c>
      <c r="D253" s="24">
        <v>297092</v>
      </c>
      <c r="E253" s="27">
        <v>340</v>
      </c>
      <c r="F253" s="18"/>
      <c r="G253" s="24">
        <v>1045421</v>
      </c>
      <c r="H253" s="24">
        <v>1196</v>
      </c>
      <c r="I253" s="24">
        <v>271281</v>
      </c>
      <c r="J253" s="27">
        <v>310</v>
      </c>
      <c r="K253" s="18"/>
      <c r="L253" s="22">
        <v>926428</v>
      </c>
      <c r="M253" s="22">
        <v>1060</v>
      </c>
      <c r="N253" s="22">
        <v>229610</v>
      </c>
      <c r="O253" s="26">
        <v>263</v>
      </c>
      <c r="P253" s="18"/>
      <c r="Q253" s="24">
        <v>1015314</v>
      </c>
      <c r="R253" s="24">
        <v>1162</v>
      </c>
      <c r="S253" s="24">
        <v>252595</v>
      </c>
      <c r="T253" s="27">
        <v>289</v>
      </c>
      <c r="U253" s="14"/>
      <c r="V253" s="24">
        <v>1055876</v>
      </c>
      <c r="W253" s="24">
        <v>1208</v>
      </c>
      <c r="X253" s="24">
        <v>266435</v>
      </c>
      <c r="Y253" s="27">
        <v>305</v>
      </c>
      <c r="Z253" s="14"/>
      <c r="AA253" s="22">
        <v>1050301</v>
      </c>
      <c r="AB253" s="22">
        <v>1115</v>
      </c>
      <c r="AC253" s="22">
        <v>263087</v>
      </c>
      <c r="AD253" s="26">
        <v>279</v>
      </c>
      <c r="AE253" s="277"/>
      <c r="AF253" s="83">
        <v>1107029</v>
      </c>
      <c r="AG253" s="83">
        <v>1175</v>
      </c>
      <c r="AH253" s="83">
        <v>274135</v>
      </c>
      <c r="AI253" s="88">
        <v>291</v>
      </c>
      <c r="AJ253" s="281"/>
      <c r="AK253" s="78">
        <v>1139804</v>
      </c>
      <c r="AL253" s="78">
        <v>1210</v>
      </c>
      <c r="AM253" s="78">
        <v>280040</v>
      </c>
      <c r="AN253" s="85">
        <v>297</v>
      </c>
      <c r="AP253" s="42"/>
      <c r="AQ253" s="42"/>
      <c r="AR253" s="42"/>
      <c r="AS253" s="112"/>
    </row>
    <row r="254" spans="1:45" x14ac:dyDescent="0.6">
      <c r="A254" s="19" t="s">
        <v>109</v>
      </c>
      <c r="B254" s="43">
        <v>1156905</v>
      </c>
      <c r="C254" s="43">
        <v>1662</v>
      </c>
      <c r="D254" s="24">
        <v>260747</v>
      </c>
      <c r="E254" s="27">
        <v>375</v>
      </c>
      <c r="F254" s="18"/>
      <c r="G254" s="24">
        <v>1055311</v>
      </c>
      <c r="H254" s="24">
        <v>1516</v>
      </c>
      <c r="I254" s="24">
        <v>221941</v>
      </c>
      <c r="J254" s="27">
        <v>319</v>
      </c>
      <c r="K254" s="18"/>
      <c r="L254" s="22">
        <v>1108166</v>
      </c>
      <c r="M254" s="22">
        <v>1592</v>
      </c>
      <c r="N254" s="22">
        <v>224748</v>
      </c>
      <c r="O254" s="26">
        <v>323</v>
      </c>
      <c r="P254" s="18"/>
      <c r="Q254" s="24">
        <v>1068943</v>
      </c>
      <c r="R254" s="24">
        <v>1536</v>
      </c>
      <c r="S254" s="24">
        <v>219507</v>
      </c>
      <c r="T254" s="27">
        <v>315</v>
      </c>
      <c r="U254" s="14"/>
      <c r="V254" s="24">
        <v>1188058</v>
      </c>
      <c r="W254" s="24">
        <v>1707</v>
      </c>
      <c r="X254" s="24">
        <v>242681</v>
      </c>
      <c r="Y254" s="27">
        <v>349</v>
      </c>
      <c r="Z254" s="14"/>
      <c r="AA254" s="22">
        <v>1181138</v>
      </c>
      <c r="AB254" s="22">
        <v>1575</v>
      </c>
      <c r="AC254" s="22">
        <v>240843</v>
      </c>
      <c r="AD254" s="26">
        <v>321</v>
      </c>
      <c r="AE254" s="277"/>
      <c r="AF254" s="83">
        <v>1187662</v>
      </c>
      <c r="AG254" s="83">
        <v>1584</v>
      </c>
      <c r="AH254" s="83">
        <v>242695</v>
      </c>
      <c r="AI254" s="88">
        <v>324</v>
      </c>
      <c r="AJ254" s="281"/>
      <c r="AK254" s="78">
        <v>1153824</v>
      </c>
      <c r="AL254" s="78">
        <v>1538</v>
      </c>
      <c r="AM254" s="78">
        <v>232946</v>
      </c>
      <c r="AN254" s="85">
        <v>311</v>
      </c>
      <c r="AP254" s="42"/>
      <c r="AQ254" s="42"/>
      <c r="AR254" s="42"/>
      <c r="AS254" s="112"/>
    </row>
    <row r="255" spans="1:45" x14ac:dyDescent="0.6">
      <c r="A255" s="19" t="s">
        <v>110</v>
      </c>
      <c r="B255" s="43">
        <v>947852</v>
      </c>
      <c r="C255" s="43">
        <v>1727</v>
      </c>
      <c r="D255" s="24">
        <v>215362</v>
      </c>
      <c r="E255" s="27">
        <v>392</v>
      </c>
      <c r="F255" s="18"/>
      <c r="G255" s="24">
        <v>861000</v>
      </c>
      <c r="H255" s="24">
        <v>1568</v>
      </c>
      <c r="I255" s="24">
        <v>174901</v>
      </c>
      <c r="J255" s="27">
        <v>319</v>
      </c>
      <c r="K255" s="18"/>
      <c r="L255" s="22">
        <v>760796</v>
      </c>
      <c r="M255" s="22">
        <v>1386</v>
      </c>
      <c r="N255" s="22">
        <v>148749</v>
      </c>
      <c r="O255" s="26">
        <v>271</v>
      </c>
      <c r="P255" s="18"/>
      <c r="Q255" s="24">
        <v>773733</v>
      </c>
      <c r="R255" s="24">
        <v>1409</v>
      </c>
      <c r="S255" s="24">
        <v>151172</v>
      </c>
      <c r="T255" s="27">
        <v>275</v>
      </c>
      <c r="U255" s="14"/>
      <c r="V255" s="24">
        <v>838970</v>
      </c>
      <c r="W255" s="24">
        <v>1528</v>
      </c>
      <c r="X255" s="24">
        <v>165769</v>
      </c>
      <c r="Y255" s="27">
        <v>302</v>
      </c>
      <c r="Z255" s="14"/>
      <c r="AA255" s="22">
        <v>879626</v>
      </c>
      <c r="AB255" s="22">
        <v>1551</v>
      </c>
      <c r="AC255" s="22">
        <v>173080</v>
      </c>
      <c r="AD255" s="26">
        <v>305</v>
      </c>
      <c r="AE255" s="277"/>
      <c r="AF255" s="83">
        <v>972255</v>
      </c>
      <c r="AG255" s="83">
        <v>1715</v>
      </c>
      <c r="AH255" s="83">
        <v>191200</v>
      </c>
      <c r="AI255" s="88">
        <v>337</v>
      </c>
      <c r="AJ255" s="281"/>
      <c r="AK255" s="78">
        <v>877734</v>
      </c>
      <c r="AL255" s="78">
        <v>1548</v>
      </c>
      <c r="AM255" s="78">
        <v>172386</v>
      </c>
      <c r="AN255" s="85">
        <v>304</v>
      </c>
      <c r="AP255" s="42"/>
      <c r="AQ255" s="42"/>
      <c r="AR255" s="42"/>
      <c r="AS255" s="112"/>
    </row>
    <row r="256" spans="1:45" x14ac:dyDescent="0.6">
      <c r="A256" s="19" t="s">
        <v>112</v>
      </c>
      <c r="B256" s="43">
        <v>2145000</v>
      </c>
      <c r="C256" s="43">
        <v>903</v>
      </c>
      <c r="D256" s="24">
        <v>1115996</v>
      </c>
      <c r="E256" s="27">
        <v>470</v>
      </c>
      <c r="F256" s="18"/>
      <c r="G256" s="24">
        <v>2732639</v>
      </c>
      <c r="H256" s="24">
        <v>1151</v>
      </c>
      <c r="I256" s="70" t="s">
        <v>231</v>
      </c>
      <c r="J256" s="27">
        <v>498</v>
      </c>
      <c r="K256" s="18"/>
      <c r="L256" s="22">
        <v>2782150</v>
      </c>
      <c r="M256" s="22">
        <v>1171</v>
      </c>
      <c r="N256" s="22">
        <v>1151196</v>
      </c>
      <c r="O256" s="26">
        <v>485</v>
      </c>
      <c r="P256" s="18"/>
      <c r="Q256" s="24">
        <v>2897497</v>
      </c>
      <c r="R256" s="24">
        <v>1220</v>
      </c>
      <c r="S256" s="24">
        <v>1207784</v>
      </c>
      <c r="T256" s="27">
        <v>509</v>
      </c>
      <c r="U256" s="14"/>
      <c r="V256" s="24">
        <v>2835473</v>
      </c>
      <c r="W256" s="24">
        <v>1194</v>
      </c>
      <c r="X256" s="24">
        <v>1172226</v>
      </c>
      <c r="Y256" s="27">
        <v>494</v>
      </c>
      <c r="Z256" s="14"/>
      <c r="AA256" s="22">
        <v>2793344</v>
      </c>
      <c r="AB256" s="22">
        <v>1014</v>
      </c>
      <c r="AC256" s="22">
        <v>1161006</v>
      </c>
      <c r="AD256" s="26">
        <v>422</v>
      </c>
      <c r="AE256" s="277"/>
      <c r="AF256" s="83">
        <v>2843371</v>
      </c>
      <c r="AG256" s="83">
        <v>1032</v>
      </c>
      <c r="AH256" s="83">
        <v>1177337</v>
      </c>
      <c r="AI256" s="88">
        <v>428</v>
      </c>
      <c r="AJ256" s="281"/>
      <c r="AK256" s="78">
        <v>2963536</v>
      </c>
      <c r="AL256" s="78">
        <v>1076</v>
      </c>
      <c r="AM256" s="78">
        <v>1203944</v>
      </c>
      <c r="AN256" s="85">
        <v>437</v>
      </c>
      <c r="AP256" s="42"/>
      <c r="AQ256" s="42"/>
      <c r="AR256" s="42"/>
      <c r="AS256" s="112"/>
    </row>
    <row r="257" spans="1:45" x14ac:dyDescent="0.6">
      <c r="A257" s="19" t="s">
        <v>113</v>
      </c>
      <c r="B257" s="43">
        <v>705171</v>
      </c>
      <c r="C257" s="43">
        <v>461</v>
      </c>
      <c r="D257" s="24">
        <v>790227</v>
      </c>
      <c r="E257" s="27">
        <v>516</v>
      </c>
      <c r="F257" s="18"/>
      <c r="G257" s="24">
        <v>1344449</v>
      </c>
      <c r="H257" s="27">
        <v>878</v>
      </c>
      <c r="I257" s="24">
        <v>776540</v>
      </c>
      <c r="J257" s="27">
        <v>507</v>
      </c>
      <c r="K257" s="18"/>
      <c r="L257" s="22">
        <v>1367227</v>
      </c>
      <c r="M257" s="26">
        <v>893</v>
      </c>
      <c r="N257" s="22">
        <v>710567</v>
      </c>
      <c r="O257" s="26">
        <v>464</v>
      </c>
      <c r="P257" s="18"/>
      <c r="Q257" s="24">
        <v>1396285</v>
      </c>
      <c r="R257" s="27">
        <v>912</v>
      </c>
      <c r="S257" s="24">
        <v>727671</v>
      </c>
      <c r="T257" s="27">
        <v>475</v>
      </c>
      <c r="U257" s="14"/>
      <c r="V257" s="24">
        <v>1436505</v>
      </c>
      <c r="W257" s="27">
        <v>938</v>
      </c>
      <c r="X257" s="24">
        <v>753572</v>
      </c>
      <c r="Y257" s="27">
        <v>492</v>
      </c>
      <c r="Z257" s="14"/>
      <c r="AA257" s="22">
        <v>1470073</v>
      </c>
      <c r="AB257" s="42">
        <v>880</v>
      </c>
      <c r="AC257" s="22">
        <v>762751</v>
      </c>
      <c r="AD257" s="26">
        <v>457</v>
      </c>
      <c r="AE257" s="277"/>
      <c r="AF257" s="83">
        <v>1443919</v>
      </c>
      <c r="AG257" s="88">
        <v>865</v>
      </c>
      <c r="AH257" s="83">
        <v>746814</v>
      </c>
      <c r="AI257" s="88">
        <v>447</v>
      </c>
      <c r="AJ257" s="281"/>
      <c r="AK257" s="78">
        <v>1526709</v>
      </c>
      <c r="AL257" s="85">
        <v>914</v>
      </c>
      <c r="AM257" s="78">
        <v>766610</v>
      </c>
      <c r="AN257" s="85">
        <v>459</v>
      </c>
      <c r="AP257" s="42"/>
      <c r="AQ257" s="42"/>
      <c r="AR257" s="42"/>
      <c r="AS257" s="112"/>
    </row>
    <row r="258" spans="1:45" x14ac:dyDescent="0.6">
      <c r="A258" s="19" t="s">
        <v>232</v>
      </c>
      <c r="B258" s="43">
        <v>7476</v>
      </c>
      <c r="C258" s="43">
        <v>21</v>
      </c>
      <c r="D258" s="24">
        <v>3282</v>
      </c>
      <c r="E258" s="27">
        <v>9</v>
      </c>
      <c r="F258" s="18"/>
      <c r="G258" s="24">
        <v>6966</v>
      </c>
      <c r="H258" s="27">
        <v>19</v>
      </c>
      <c r="I258" s="24">
        <v>3084</v>
      </c>
      <c r="J258" s="27">
        <v>9</v>
      </c>
      <c r="K258" s="18"/>
      <c r="L258" s="22">
        <v>5706</v>
      </c>
      <c r="M258" s="26">
        <v>16</v>
      </c>
      <c r="N258" s="22">
        <v>2510</v>
      </c>
      <c r="O258" s="26">
        <v>7</v>
      </c>
      <c r="P258" s="18"/>
      <c r="Q258" s="24">
        <v>13785</v>
      </c>
      <c r="R258" s="27">
        <v>38</v>
      </c>
      <c r="S258" s="24">
        <v>6051</v>
      </c>
      <c r="T258" s="27">
        <v>17</v>
      </c>
      <c r="U258" s="14"/>
      <c r="V258" s="24">
        <v>19734</v>
      </c>
      <c r="W258" s="27">
        <v>55</v>
      </c>
      <c r="X258" s="24">
        <v>8703</v>
      </c>
      <c r="Y258" s="27">
        <v>24</v>
      </c>
      <c r="Z258" s="14"/>
      <c r="AA258" s="22">
        <v>22429</v>
      </c>
      <c r="AB258" s="42">
        <v>85</v>
      </c>
      <c r="AC258" s="22">
        <v>9919</v>
      </c>
      <c r="AD258" s="26">
        <v>37</v>
      </c>
      <c r="AE258" s="277"/>
      <c r="AF258" s="83">
        <v>32835</v>
      </c>
      <c r="AG258" s="88">
        <v>124</v>
      </c>
      <c r="AH258" s="83">
        <v>14713</v>
      </c>
      <c r="AI258" s="88">
        <v>56</v>
      </c>
      <c r="AJ258" s="281"/>
      <c r="AK258" s="78">
        <v>33820</v>
      </c>
      <c r="AL258" s="85">
        <v>128</v>
      </c>
      <c r="AM258" s="78">
        <v>14157</v>
      </c>
      <c r="AN258" s="85">
        <v>53</v>
      </c>
      <c r="AP258" s="42"/>
      <c r="AQ258" s="42"/>
      <c r="AR258" s="42"/>
      <c r="AS258" s="112"/>
    </row>
    <row r="259" spans="1:45" x14ac:dyDescent="0.6">
      <c r="A259" s="32" t="s">
        <v>116</v>
      </c>
      <c r="B259" s="43"/>
      <c r="C259" s="43"/>
      <c r="D259" s="24"/>
      <c r="E259" s="27"/>
      <c r="F259" s="18"/>
      <c r="G259" s="42"/>
      <c r="H259" s="42"/>
      <c r="I259" s="42"/>
      <c r="J259" s="42"/>
      <c r="K259" s="18"/>
      <c r="L259" s="22"/>
      <c r="M259" s="26"/>
      <c r="N259" s="22"/>
      <c r="O259" s="26"/>
      <c r="P259" s="18"/>
      <c r="Q259" s="24">
        <v>1543</v>
      </c>
      <c r="R259" s="27">
        <v>11</v>
      </c>
      <c r="S259" s="27">
        <v>680</v>
      </c>
      <c r="T259" s="27">
        <v>5</v>
      </c>
      <c r="U259" s="14"/>
      <c r="V259" s="24">
        <v>2301</v>
      </c>
      <c r="W259" s="27">
        <v>16</v>
      </c>
      <c r="X259" s="24">
        <v>1002</v>
      </c>
      <c r="Y259" s="27">
        <v>7</v>
      </c>
      <c r="Z259" s="14"/>
      <c r="AA259" s="22">
        <v>1436</v>
      </c>
      <c r="AB259" s="42">
        <v>9</v>
      </c>
      <c r="AC259" s="42">
        <v>630</v>
      </c>
      <c r="AD259" s="26">
        <v>4</v>
      </c>
      <c r="AE259" s="277"/>
      <c r="AF259" s="83">
        <v>5810</v>
      </c>
      <c r="AG259" s="88">
        <v>36</v>
      </c>
      <c r="AH259" s="83">
        <v>2559</v>
      </c>
      <c r="AI259" s="88">
        <v>16</v>
      </c>
      <c r="AJ259" s="281"/>
      <c r="AK259" s="78">
        <v>3245</v>
      </c>
      <c r="AL259" s="85">
        <v>20</v>
      </c>
      <c r="AM259" s="78">
        <v>1341</v>
      </c>
      <c r="AN259" s="85">
        <v>8</v>
      </c>
      <c r="AP259" s="42"/>
      <c r="AQ259" s="42"/>
      <c r="AR259" s="42"/>
      <c r="AS259" s="112"/>
    </row>
    <row r="260" spans="1:45" x14ac:dyDescent="0.6">
      <c r="A260" s="19" t="s">
        <v>233</v>
      </c>
      <c r="B260" s="43"/>
      <c r="C260" s="43"/>
      <c r="D260" s="24"/>
      <c r="E260" s="27"/>
      <c r="F260" s="18"/>
      <c r="G260" s="24"/>
      <c r="H260" s="27"/>
      <c r="I260" s="24"/>
      <c r="J260" s="27"/>
      <c r="K260" s="18"/>
      <c r="L260" s="22"/>
      <c r="M260" s="26"/>
      <c r="N260" s="22"/>
      <c r="O260" s="26"/>
      <c r="P260" s="18"/>
      <c r="Q260" s="24"/>
      <c r="R260" s="27"/>
      <c r="S260" s="24"/>
      <c r="T260" s="27"/>
      <c r="U260" s="14"/>
      <c r="V260" s="24"/>
      <c r="W260" s="27"/>
      <c r="X260" s="24"/>
      <c r="Y260" s="27"/>
      <c r="Z260" s="14"/>
      <c r="AA260" s="22"/>
      <c r="AB260" s="42"/>
      <c r="AC260" s="22"/>
      <c r="AD260" s="26"/>
      <c r="AE260" s="277"/>
      <c r="AF260" s="83">
        <v>6881</v>
      </c>
      <c r="AG260" s="88">
        <v>32</v>
      </c>
      <c r="AH260" s="83">
        <v>4499</v>
      </c>
      <c r="AI260" s="88">
        <v>21</v>
      </c>
      <c r="AJ260" s="281"/>
      <c r="AK260" s="78">
        <v>12974</v>
      </c>
      <c r="AL260" s="85">
        <v>60</v>
      </c>
      <c r="AM260" s="78">
        <v>6915</v>
      </c>
      <c r="AN260" s="85">
        <v>32</v>
      </c>
      <c r="AP260" s="42"/>
      <c r="AQ260" s="42"/>
      <c r="AR260" s="42"/>
      <c r="AS260" s="112"/>
    </row>
    <row r="261" spans="1:45" x14ac:dyDescent="0.6">
      <c r="A261" s="19" t="s">
        <v>118</v>
      </c>
      <c r="B261" s="43">
        <v>1957511</v>
      </c>
      <c r="C261" s="43">
        <v>1157</v>
      </c>
      <c r="D261" s="24">
        <v>616921</v>
      </c>
      <c r="E261" s="27">
        <v>365</v>
      </c>
      <c r="F261" s="18"/>
      <c r="G261" s="24">
        <v>1984782</v>
      </c>
      <c r="H261" s="24">
        <v>1173</v>
      </c>
      <c r="I261" s="24">
        <v>566585</v>
      </c>
      <c r="J261" s="27">
        <v>335</v>
      </c>
      <c r="K261" s="18"/>
      <c r="L261" s="22">
        <v>1891200</v>
      </c>
      <c r="M261" s="22">
        <v>1118</v>
      </c>
      <c r="N261" s="22">
        <v>519984</v>
      </c>
      <c r="O261" s="26">
        <v>307</v>
      </c>
      <c r="P261" s="18"/>
      <c r="Q261" s="24">
        <v>2005985</v>
      </c>
      <c r="R261" s="24">
        <v>1186</v>
      </c>
      <c r="S261" s="24">
        <v>548800</v>
      </c>
      <c r="T261" s="27">
        <v>324</v>
      </c>
      <c r="U261" s="14"/>
      <c r="V261" s="24">
        <v>2128134</v>
      </c>
      <c r="W261" s="24">
        <v>1258</v>
      </c>
      <c r="X261" s="24">
        <v>592002</v>
      </c>
      <c r="Y261" s="27">
        <v>350</v>
      </c>
      <c r="Z261" s="14"/>
      <c r="AA261" s="22">
        <v>2151016</v>
      </c>
      <c r="AB261" s="22">
        <v>1209</v>
      </c>
      <c r="AC261" s="22">
        <v>588676</v>
      </c>
      <c r="AD261" s="26">
        <v>331</v>
      </c>
      <c r="AE261" s="277"/>
      <c r="AF261" s="83">
        <v>2204519</v>
      </c>
      <c r="AG261" s="83">
        <v>1239</v>
      </c>
      <c r="AH261" s="83">
        <v>606582</v>
      </c>
      <c r="AI261" s="88">
        <v>341</v>
      </c>
      <c r="AJ261" s="281"/>
      <c r="AK261" s="78">
        <v>2398382</v>
      </c>
      <c r="AL261" s="78">
        <v>1348</v>
      </c>
      <c r="AM261" s="78">
        <v>652008</v>
      </c>
      <c r="AN261" s="85">
        <v>367</v>
      </c>
      <c r="AP261" s="42"/>
      <c r="AQ261" s="42"/>
      <c r="AR261" s="42"/>
      <c r="AS261" s="112"/>
    </row>
    <row r="262" spans="1:45" x14ac:dyDescent="0.6">
      <c r="A262" s="19" t="s">
        <v>119</v>
      </c>
      <c r="B262" s="43">
        <v>616175</v>
      </c>
      <c r="C262" s="43">
        <v>1639</v>
      </c>
      <c r="D262" s="24">
        <v>130333</v>
      </c>
      <c r="E262" s="27">
        <v>347</v>
      </c>
      <c r="F262" s="18"/>
      <c r="G262" s="24">
        <v>578522</v>
      </c>
      <c r="H262" s="24">
        <v>1539</v>
      </c>
      <c r="I262" s="24">
        <v>115076</v>
      </c>
      <c r="J262" s="27">
        <v>306</v>
      </c>
      <c r="K262" s="18"/>
      <c r="L262" s="22">
        <v>543606</v>
      </c>
      <c r="M262" s="22">
        <v>1446</v>
      </c>
      <c r="N262" s="22">
        <v>103391</v>
      </c>
      <c r="O262" s="26">
        <v>275</v>
      </c>
      <c r="P262" s="18"/>
      <c r="Q262" s="24">
        <v>686372</v>
      </c>
      <c r="R262" s="24">
        <v>1825</v>
      </c>
      <c r="S262" s="24">
        <v>132097</v>
      </c>
      <c r="T262" s="27">
        <v>351</v>
      </c>
      <c r="U262" s="14"/>
      <c r="V262" s="24">
        <v>650847</v>
      </c>
      <c r="W262" s="24">
        <v>1731</v>
      </c>
      <c r="X262" s="24">
        <v>125555</v>
      </c>
      <c r="Y262" s="27">
        <v>334</v>
      </c>
      <c r="Z262" s="14"/>
      <c r="AA262" s="22">
        <v>672207</v>
      </c>
      <c r="AB262" s="22">
        <v>1668</v>
      </c>
      <c r="AC262" s="22">
        <v>130160</v>
      </c>
      <c r="AD262" s="26">
        <v>323</v>
      </c>
      <c r="AE262" s="277"/>
      <c r="AF262" s="83">
        <v>704595</v>
      </c>
      <c r="AG262" s="83">
        <v>1748</v>
      </c>
      <c r="AH262" s="83">
        <v>136581</v>
      </c>
      <c r="AI262" s="88">
        <v>339</v>
      </c>
      <c r="AJ262" s="281"/>
      <c r="AK262" s="78">
        <v>651903</v>
      </c>
      <c r="AL262" s="78">
        <v>1618</v>
      </c>
      <c r="AM262" s="78">
        <v>125544</v>
      </c>
      <c r="AN262" s="85">
        <v>312</v>
      </c>
      <c r="AP262" s="42"/>
      <c r="AQ262" s="42"/>
      <c r="AR262" s="42"/>
      <c r="AS262" s="112"/>
    </row>
    <row r="263" spans="1:45" x14ac:dyDescent="0.6">
      <c r="A263" s="19" t="s">
        <v>121</v>
      </c>
      <c r="B263" s="43">
        <v>2151298</v>
      </c>
      <c r="C263" s="43">
        <v>1597</v>
      </c>
      <c r="D263" s="24">
        <v>483094</v>
      </c>
      <c r="E263" s="27">
        <v>359</v>
      </c>
      <c r="F263" s="18"/>
      <c r="G263" s="24">
        <v>2202008</v>
      </c>
      <c r="H263" s="24">
        <v>1635</v>
      </c>
      <c r="I263" s="24">
        <v>461368</v>
      </c>
      <c r="J263" s="27">
        <v>343</v>
      </c>
      <c r="K263" s="18"/>
      <c r="L263" s="22">
        <v>2094012</v>
      </c>
      <c r="M263" s="22">
        <v>1555</v>
      </c>
      <c r="N263" s="22">
        <v>426073</v>
      </c>
      <c r="O263" s="26">
        <v>316</v>
      </c>
      <c r="P263" s="18"/>
      <c r="Q263" s="24">
        <v>2028950</v>
      </c>
      <c r="R263" s="24">
        <v>1506</v>
      </c>
      <c r="S263" s="24">
        <v>410967</v>
      </c>
      <c r="T263" s="27">
        <v>305</v>
      </c>
      <c r="U263" s="14"/>
      <c r="V263" s="24">
        <v>2215694</v>
      </c>
      <c r="W263" s="24">
        <v>1645</v>
      </c>
      <c r="X263" s="24">
        <v>454093</v>
      </c>
      <c r="Y263" s="27">
        <v>337</v>
      </c>
      <c r="Z263" s="14"/>
      <c r="AA263" s="22">
        <v>2249173</v>
      </c>
      <c r="AB263" s="22">
        <v>1517</v>
      </c>
      <c r="AC263" s="22">
        <v>458380</v>
      </c>
      <c r="AD263" s="26">
        <v>309</v>
      </c>
      <c r="AF263" s="83">
        <v>2218229</v>
      </c>
      <c r="AG263" s="83">
        <v>1496</v>
      </c>
      <c r="AH263" s="83">
        <v>455225</v>
      </c>
      <c r="AI263" s="88">
        <v>307</v>
      </c>
      <c r="AJ263" s="281"/>
      <c r="AK263" s="78">
        <v>2406343</v>
      </c>
      <c r="AL263" s="78">
        <v>1623</v>
      </c>
      <c r="AM263" s="78">
        <v>492124</v>
      </c>
      <c r="AN263" s="85">
        <v>332</v>
      </c>
      <c r="AP263" s="42"/>
      <c r="AQ263" s="42"/>
      <c r="AR263" s="42"/>
      <c r="AS263" s="112"/>
    </row>
    <row r="264" spans="1:45" x14ac:dyDescent="0.6">
      <c r="A264" s="19" t="s">
        <v>234</v>
      </c>
      <c r="B264" s="43">
        <v>16364</v>
      </c>
      <c r="C264" s="43">
        <v>34</v>
      </c>
      <c r="D264" s="24">
        <v>7429</v>
      </c>
      <c r="E264" s="27">
        <v>16</v>
      </c>
      <c r="F264" s="18"/>
      <c r="G264" s="24">
        <v>18575</v>
      </c>
      <c r="H264" s="27">
        <v>39</v>
      </c>
      <c r="I264" s="24">
        <v>8233</v>
      </c>
      <c r="J264" s="27">
        <v>17</v>
      </c>
      <c r="K264" s="18"/>
      <c r="L264" s="22">
        <v>14522</v>
      </c>
      <c r="M264" s="26">
        <v>30</v>
      </c>
      <c r="N264" s="22">
        <v>6454</v>
      </c>
      <c r="O264" s="26">
        <v>14</v>
      </c>
      <c r="P264" s="18"/>
      <c r="Q264" s="24">
        <v>23642</v>
      </c>
      <c r="R264" s="27">
        <v>49</v>
      </c>
      <c r="S264" s="24">
        <v>10619</v>
      </c>
      <c r="T264" s="27">
        <v>22</v>
      </c>
      <c r="U264" s="14"/>
      <c r="V264" s="24">
        <v>50360</v>
      </c>
      <c r="W264" s="27">
        <v>105</v>
      </c>
      <c r="X264" s="24">
        <v>22278</v>
      </c>
      <c r="Y264" s="27">
        <v>47</v>
      </c>
      <c r="Z264" s="14"/>
      <c r="AA264" s="22">
        <v>64235</v>
      </c>
      <c r="AB264" s="42">
        <v>94</v>
      </c>
      <c r="AC264" s="22">
        <v>28837</v>
      </c>
      <c r="AD264" s="26">
        <v>42</v>
      </c>
      <c r="AE264" s="277"/>
      <c r="AF264" s="83">
        <v>96066</v>
      </c>
      <c r="AG264" s="88">
        <v>141</v>
      </c>
      <c r="AH264" s="83">
        <v>42879</v>
      </c>
      <c r="AI264" s="88">
        <v>63</v>
      </c>
      <c r="AJ264" s="18"/>
      <c r="AK264" s="78">
        <v>96570</v>
      </c>
      <c r="AL264" s="85">
        <v>142</v>
      </c>
      <c r="AM264" s="78">
        <v>40123</v>
      </c>
      <c r="AN264" s="66">
        <v>59</v>
      </c>
      <c r="AP264" s="42"/>
      <c r="AQ264" s="42"/>
      <c r="AR264" s="42"/>
      <c r="AS264" s="112"/>
    </row>
    <row r="265" spans="1:45" x14ac:dyDescent="0.6">
      <c r="A265" s="19" t="s">
        <v>122</v>
      </c>
      <c r="B265" s="43">
        <v>366847</v>
      </c>
      <c r="C265" s="43">
        <v>1211</v>
      </c>
      <c r="D265" s="24">
        <v>103814</v>
      </c>
      <c r="E265" s="27">
        <v>343</v>
      </c>
      <c r="F265" s="18"/>
      <c r="G265" s="24">
        <v>375180</v>
      </c>
      <c r="H265" s="24">
        <v>1238</v>
      </c>
      <c r="I265" s="24">
        <v>100465</v>
      </c>
      <c r="J265" s="27">
        <v>332</v>
      </c>
      <c r="K265" s="18"/>
      <c r="L265" s="22">
        <v>363148</v>
      </c>
      <c r="M265" s="22">
        <v>1199</v>
      </c>
      <c r="N265" s="22">
        <v>91269</v>
      </c>
      <c r="O265" s="26">
        <v>301</v>
      </c>
      <c r="P265" s="18"/>
      <c r="Q265" s="24">
        <v>401526</v>
      </c>
      <c r="R265" s="24">
        <v>1325</v>
      </c>
      <c r="S265" s="24">
        <v>98765</v>
      </c>
      <c r="T265" s="27">
        <v>326</v>
      </c>
      <c r="U265" s="14"/>
      <c r="V265" s="24">
        <v>391151</v>
      </c>
      <c r="W265" s="24">
        <v>1291</v>
      </c>
      <c r="X265" s="24">
        <v>98197</v>
      </c>
      <c r="Y265" s="27">
        <v>324</v>
      </c>
      <c r="Z265" s="14"/>
      <c r="AA265" s="22">
        <v>402270</v>
      </c>
      <c r="AB265" s="22">
        <v>1090</v>
      </c>
      <c r="AC265" s="22">
        <v>100764</v>
      </c>
      <c r="AD265" s="26">
        <v>273</v>
      </c>
      <c r="AE265" s="277"/>
      <c r="AF265" s="83">
        <v>417483</v>
      </c>
      <c r="AG265" s="83">
        <v>1131</v>
      </c>
      <c r="AH265" s="83">
        <v>104189</v>
      </c>
      <c r="AI265" s="88">
        <v>282</v>
      </c>
      <c r="AJ265" s="281"/>
      <c r="AK265" s="78">
        <v>428658</v>
      </c>
      <c r="AL265" s="78">
        <v>1162</v>
      </c>
      <c r="AM265" s="78">
        <v>107412</v>
      </c>
      <c r="AN265" s="85">
        <v>291</v>
      </c>
      <c r="AP265" s="42"/>
      <c r="AQ265" s="42"/>
      <c r="AR265" s="42"/>
      <c r="AS265" s="112"/>
    </row>
    <row r="266" spans="1:45" x14ac:dyDescent="0.6">
      <c r="A266" s="19" t="s">
        <v>235</v>
      </c>
      <c r="B266" s="43">
        <v>5907</v>
      </c>
      <c r="C266" s="43">
        <v>46</v>
      </c>
      <c r="D266" s="24">
        <v>2710</v>
      </c>
      <c r="E266" s="27">
        <v>21</v>
      </c>
      <c r="F266" s="18"/>
      <c r="G266" s="24">
        <v>16202</v>
      </c>
      <c r="H266" s="27">
        <v>126</v>
      </c>
      <c r="I266" s="24">
        <v>7142</v>
      </c>
      <c r="J266" s="27">
        <v>55</v>
      </c>
      <c r="K266" s="18"/>
      <c r="L266" s="22">
        <v>5414</v>
      </c>
      <c r="M266" s="26">
        <v>42</v>
      </c>
      <c r="N266" s="22">
        <v>2434</v>
      </c>
      <c r="O266" s="26">
        <v>19</v>
      </c>
      <c r="P266" s="18"/>
      <c r="Q266" s="24">
        <v>12202</v>
      </c>
      <c r="R266" s="27">
        <v>95</v>
      </c>
      <c r="S266" s="24">
        <v>5432</v>
      </c>
      <c r="T266" s="27">
        <v>42</v>
      </c>
      <c r="U266" s="14"/>
      <c r="V266" s="24">
        <v>12897</v>
      </c>
      <c r="W266" s="27">
        <v>100</v>
      </c>
      <c r="X266" s="24">
        <v>5736</v>
      </c>
      <c r="Y266" s="27">
        <v>44</v>
      </c>
      <c r="Z266" s="14"/>
      <c r="AA266" s="22">
        <v>13289</v>
      </c>
      <c r="AB266" s="42">
        <v>92</v>
      </c>
      <c r="AC266" s="22">
        <v>5979</v>
      </c>
      <c r="AD266" s="26">
        <v>41</v>
      </c>
      <c r="AE266" s="277"/>
      <c r="AF266" s="83">
        <v>16645</v>
      </c>
      <c r="AG266" s="88">
        <v>115</v>
      </c>
      <c r="AH266" s="83">
        <v>7421</v>
      </c>
      <c r="AI266" s="88">
        <v>51</v>
      </c>
      <c r="AJ266" s="281"/>
      <c r="AK266" s="99">
        <v>18855</v>
      </c>
      <c r="AL266" s="66">
        <v>130</v>
      </c>
      <c r="AM266" s="99">
        <v>7818</v>
      </c>
      <c r="AN266" s="66">
        <v>54</v>
      </c>
      <c r="AP266" s="42"/>
      <c r="AQ266" s="42"/>
      <c r="AR266" s="42"/>
      <c r="AS266" s="112"/>
    </row>
    <row r="267" spans="1:45" x14ac:dyDescent="0.6">
      <c r="A267" s="19" t="s">
        <v>124</v>
      </c>
      <c r="B267" s="43">
        <v>246343</v>
      </c>
      <c r="C267" s="43">
        <v>555</v>
      </c>
      <c r="D267" s="24">
        <v>189145</v>
      </c>
      <c r="E267" s="27">
        <v>426</v>
      </c>
      <c r="F267" s="18"/>
      <c r="G267" s="24">
        <v>343395</v>
      </c>
      <c r="H267" s="27">
        <v>773</v>
      </c>
      <c r="I267" s="24">
        <v>178700</v>
      </c>
      <c r="J267" s="27">
        <v>402</v>
      </c>
      <c r="K267" s="18"/>
      <c r="L267" s="22">
        <v>337437</v>
      </c>
      <c r="M267" s="26">
        <v>760</v>
      </c>
      <c r="N267" s="22">
        <v>159551</v>
      </c>
      <c r="O267" s="26">
        <v>359</v>
      </c>
      <c r="P267" s="18"/>
      <c r="Q267" s="24">
        <v>348666</v>
      </c>
      <c r="R267" s="27">
        <v>785</v>
      </c>
      <c r="S267" s="24">
        <v>165795</v>
      </c>
      <c r="T267" s="27">
        <v>373</v>
      </c>
      <c r="U267" s="14"/>
      <c r="V267" s="24">
        <v>337456</v>
      </c>
      <c r="W267" s="27">
        <v>760</v>
      </c>
      <c r="X267" s="24">
        <v>162335</v>
      </c>
      <c r="Y267" s="27">
        <v>366</v>
      </c>
      <c r="Z267" s="14"/>
      <c r="AA267" s="22">
        <v>341718</v>
      </c>
      <c r="AB267" s="42">
        <v>773</v>
      </c>
      <c r="AC267" s="22">
        <v>160447</v>
      </c>
      <c r="AD267" s="26">
        <v>363</v>
      </c>
      <c r="AE267" s="277"/>
      <c r="AF267" s="83">
        <v>363479</v>
      </c>
      <c r="AG267" s="88">
        <v>822</v>
      </c>
      <c r="AH267" s="83">
        <v>171696</v>
      </c>
      <c r="AI267" s="88">
        <v>388</v>
      </c>
      <c r="AJ267" s="281"/>
      <c r="AK267" s="78">
        <v>341490</v>
      </c>
      <c r="AL267" s="85">
        <v>773</v>
      </c>
      <c r="AM267" s="78">
        <v>158546</v>
      </c>
      <c r="AN267" s="85">
        <v>359</v>
      </c>
      <c r="AP267" s="42"/>
      <c r="AQ267" s="42"/>
      <c r="AR267" s="42"/>
      <c r="AS267" s="112"/>
    </row>
    <row r="268" spans="1:45" x14ac:dyDescent="0.6">
      <c r="A268" s="63" t="s">
        <v>226</v>
      </c>
      <c r="B268" s="43"/>
      <c r="C268" s="43"/>
      <c r="D268" s="24"/>
      <c r="E268" s="67">
        <f>AVERAGE(E246:E267)</f>
        <v>265.75</v>
      </c>
      <c r="F268" s="18"/>
      <c r="G268" s="24"/>
      <c r="H268" s="27"/>
      <c r="I268" s="24"/>
      <c r="J268" s="69">
        <f>AVERAGE(J246:J267)</f>
        <v>255.3</v>
      </c>
      <c r="K268" s="18"/>
      <c r="L268" s="22"/>
      <c r="M268" s="26"/>
      <c r="N268" s="22"/>
      <c r="O268" s="67">
        <f>AVERAGE(O246:O267)</f>
        <v>229.15</v>
      </c>
      <c r="P268" s="18"/>
      <c r="Q268" s="24"/>
      <c r="R268" s="27"/>
      <c r="S268" s="24"/>
      <c r="T268" s="67">
        <f>AVERAGE(T246:T267)</f>
        <v>232.38095238095238</v>
      </c>
      <c r="U268" s="14"/>
      <c r="V268" s="24"/>
      <c r="W268" s="27"/>
      <c r="X268" s="24"/>
      <c r="Y268" s="67">
        <f>AVERAGE(Y246:Y267)</f>
        <v>246.71428571428572</v>
      </c>
      <c r="Z268" s="14"/>
      <c r="AA268" s="22"/>
      <c r="AB268" s="42"/>
      <c r="AC268" s="22"/>
      <c r="AD268" s="67">
        <f>AVERAGE(AD246:AD267)</f>
        <v>228.61904761904762</v>
      </c>
      <c r="AE268" s="277"/>
      <c r="AF268" s="85"/>
      <c r="AG268" s="85"/>
      <c r="AH268" s="85"/>
      <c r="AI268" s="65">
        <f>AVERAGE(AI246:AI267)</f>
        <v>225.77272727272728</v>
      </c>
      <c r="AJ268" s="281"/>
      <c r="AK268" s="85"/>
      <c r="AL268" s="85"/>
      <c r="AM268" s="85"/>
      <c r="AN268" s="65">
        <f>AVERAGE(AN246:AN267)</f>
        <v>227.90909090909091</v>
      </c>
      <c r="AO268" s="18"/>
      <c r="AP268" s="42"/>
      <c r="AQ268" s="42"/>
      <c r="AR268" s="42"/>
      <c r="AS268" s="112"/>
    </row>
    <row r="269" spans="1:45" x14ac:dyDescent="0.6">
      <c r="A269" s="19"/>
      <c r="B269" s="42"/>
      <c r="C269" s="42"/>
      <c r="D269" s="42"/>
      <c r="E269" s="66"/>
      <c r="F269" s="18"/>
      <c r="G269" s="42"/>
      <c r="H269" s="42"/>
      <c r="I269" s="42"/>
      <c r="J269" s="42"/>
      <c r="K269" s="18"/>
      <c r="L269" s="42"/>
      <c r="M269" s="42"/>
      <c r="N269" s="42"/>
      <c r="O269" s="42"/>
      <c r="P269" s="18"/>
      <c r="Q269" s="42"/>
      <c r="R269" s="42"/>
      <c r="S269" s="42"/>
      <c r="T269" s="42"/>
      <c r="U269" s="14"/>
      <c r="V269" s="42"/>
      <c r="W269" s="42"/>
      <c r="X269" s="42"/>
      <c r="Y269" s="297"/>
      <c r="Z269" s="14"/>
      <c r="AA269" s="42"/>
      <c r="AB269" s="42"/>
      <c r="AC269" s="42"/>
      <c r="AD269" s="26"/>
      <c r="AE269" s="277"/>
      <c r="AF269" s="85"/>
      <c r="AG269" s="85"/>
      <c r="AH269" s="85"/>
      <c r="AI269" s="85"/>
      <c r="AJ269" s="281"/>
      <c r="AK269" s="85"/>
      <c r="AL269" s="85"/>
      <c r="AM269" s="85"/>
      <c r="AN269" s="85"/>
      <c r="AO269" s="18"/>
      <c r="AP269" s="42"/>
      <c r="AQ269" s="42"/>
      <c r="AR269" s="42"/>
      <c r="AS269" s="112"/>
    </row>
    <row r="270" spans="1:45" x14ac:dyDescent="0.6">
      <c r="A270" s="19" t="s">
        <v>236</v>
      </c>
      <c r="B270" s="42"/>
      <c r="C270" s="42"/>
      <c r="D270" s="42"/>
      <c r="E270" s="66"/>
      <c r="F270" s="18"/>
      <c r="G270" s="44"/>
      <c r="H270" s="44"/>
      <c r="I270" s="44"/>
      <c r="J270" s="64"/>
      <c r="K270" s="18"/>
      <c r="L270" s="42"/>
      <c r="M270" s="42"/>
      <c r="N270" s="42"/>
      <c r="O270" s="64"/>
      <c r="P270" s="18"/>
      <c r="Q270" s="42"/>
      <c r="R270" s="42"/>
      <c r="S270" s="42"/>
      <c r="T270" s="64"/>
      <c r="U270" s="14"/>
      <c r="V270" s="44"/>
      <c r="W270" s="44"/>
      <c r="X270" s="295"/>
      <c r="Y270" s="299"/>
      <c r="Z270" s="296"/>
      <c r="AA270" s="42"/>
      <c r="AB270" s="42"/>
      <c r="AC270" s="42"/>
      <c r="AD270" s="92"/>
      <c r="AF270" s="85"/>
      <c r="AG270" s="85"/>
      <c r="AH270" s="85"/>
      <c r="AI270" s="85"/>
      <c r="AJ270" s="281"/>
      <c r="AK270" s="85"/>
      <c r="AL270" s="85"/>
      <c r="AM270" s="85"/>
      <c r="AN270" s="85"/>
      <c r="AO270" s="18"/>
      <c r="AP270" s="42"/>
      <c r="AQ270" s="42"/>
      <c r="AR270" s="42"/>
      <c r="AS270" s="112"/>
    </row>
    <row r="271" spans="1:45" x14ac:dyDescent="0.6">
      <c r="A271" s="19" t="s">
        <v>126</v>
      </c>
      <c r="B271" s="42"/>
      <c r="C271" s="42"/>
      <c r="D271" s="42"/>
      <c r="E271" s="66"/>
      <c r="F271" s="18"/>
      <c r="G271" s="44"/>
      <c r="H271" s="44"/>
      <c r="I271" s="44"/>
      <c r="J271" s="64"/>
      <c r="K271" s="18"/>
      <c r="L271" s="42"/>
      <c r="M271" s="42"/>
      <c r="N271" s="42"/>
      <c r="O271" s="64"/>
      <c r="P271" s="18"/>
      <c r="Q271" s="42"/>
      <c r="R271" s="42"/>
      <c r="S271" s="42"/>
      <c r="T271" s="64"/>
      <c r="U271" s="14"/>
      <c r="V271" s="44"/>
      <c r="W271" s="44"/>
      <c r="X271" s="295"/>
      <c r="Y271" s="299"/>
      <c r="Z271" s="296"/>
      <c r="AA271" s="42"/>
      <c r="AB271" s="42"/>
      <c r="AC271" s="42"/>
      <c r="AD271" s="92"/>
      <c r="AF271" s="83">
        <v>214567</v>
      </c>
      <c r="AG271" s="88">
        <v>190</v>
      </c>
      <c r="AH271" s="83">
        <v>187874</v>
      </c>
      <c r="AI271" s="88">
        <v>167</v>
      </c>
      <c r="AJ271" s="281"/>
      <c r="AK271" s="85"/>
      <c r="AL271" s="85"/>
      <c r="AM271" s="85"/>
      <c r="AN271" s="85"/>
      <c r="AO271" s="18"/>
      <c r="AP271" s="42"/>
      <c r="AQ271" s="42"/>
      <c r="AR271" s="42"/>
      <c r="AS271" s="112"/>
    </row>
    <row r="272" spans="1:45" x14ac:dyDescent="0.6">
      <c r="A272" s="19" t="s">
        <v>128</v>
      </c>
      <c r="B272" s="42"/>
      <c r="C272" s="42"/>
      <c r="D272" s="42"/>
      <c r="E272" s="66"/>
      <c r="F272" s="18"/>
      <c r="G272" s="44"/>
      <c r="H272" s="44"/>
      <c r="I272" s="44"/>
      <c r="J272" s="64"/>
      <c r="K272" s="18"/>
      <c r="L272" s="42"/>
      <c r="M272" s="42"/>
      <c r="N272" s="42"/>
      <c r="O272" s="64"/>
      <c r="P272" s="18"/>
      <c r="Q272" s="42"/>
      <c r="R272" s="42"/>
      <c r="S272" s="42"/>
      <c r="T272" s="64"/>
      <c r="U272" s="14"/>
      <c r="V272" s="44"/>
      <c r="W272" s="44"/>
      <c r="X272" s="301"/>
      <c r="Y272" s="299"/>
      <c r="Z272" s="296"/>
      <c r="AA272" s="42"/>
      <c r="AB272" s="42"/>
      <c r="AC272" s="42"/>
      <c r="AD272" s="92"/>
      <c r="AF272" s="83">
        <v>166468</v>
      </c>
      <c r="AG272" s="88">
        <v>435</v>
      </c>
      <c r="AH272" s="83">
        <v>142509</v>
      </c>
      <c r="AI272" s="88">
        <v>372</v>
      </c>
      <c r="AJ272" s="281"/>
      <c r="AK272" s="78">
        <v>179292</v>
      </c>
      <c r="AL272" s="85">
        <v>468</v>
      </c>
      <c r="AM272" s="78">
        <v>136107</v>
      </c>
      <c r="AN272" s="85">
        <v>355</v>
      </c>
      <c r="AP272" s="42"/>
      <c r="AQ272" s="42"/>
      <c r="AR272" s="42"/>
      <c r="AS272" s="112"/>
    </row>
    <row r="273" spans="1:45" x14ac:dyDescent="0.6">
      <c r="A273" s="19" t="s">
        <v>129</v>
      </c>
      <c r="B273" s="42"/>
      <c r="C273" s="42"/>
      <c r="D273" s="42"/>
      <c r="E273" s="66"/>
      <c r="F273" s="18"/>
      <c r="G273" s="44"/>
      <c r="H273" s="44"/>
      <c r="I273" s="44"/>
      <c r="J273" s="64"/>
      <c r="K273" s="18"/>
      <c r="L273" s="42"/>
      <c r="M273" s="42"/>
      <c r="N273" s="42"/>
      <c r="O273" s="64"/>
      <c r="P273" s="18"/>
      <c r="Q273" s="42"/>
      <c r="R273" s="42"/>
      <c r="S273" s="42"/>
      <c r="T273" s="64"/>
      <c r="U273" s="14"/>
      <c r="V273" s="44"/>
      <c r="W273" s="295"/>
      <c r="X273" s="300"/>
      <c r="Y273" s="299"/>
      <c r="Z273" s="296"/>
      <c r="AA273" s="42"/>
      <c r="AB273" s="42"/>
      <c r="AC273" s="42"/>
      <c r="AD273" s="92"/>
      <c r="AF273" s="83">
        <v>258328</v>
      </c>
      <c r="AG273" s="88">
        <v>287</v>
      </c>
      <c r="AH273" s="83">
        <v>185619</v>
      </c>
      <c r="AI273" s="88">
        <v>206</v>
      </c>
      <c r="AJ273" s="281"/>
      <c r="AK273" s="78">
        <v>238708</v>
      </c>
      <c r="AL273" s="85">
        <v>266</v>
      </c>
      <c r="AM273" s="78">
        <v>172046</v>
      </c>
      <c r="AN273" s="85">
        <v>191</v>
      </c>
      <c r="AP273" s="42"/>
      <c r="AQ273" s="42"/>
      <c r="AR273" s="42"/>
      <c r="AS273" s="112"/>
    </row>
    <row r="274" spans="1:45" x14ac:dyDescent="0.6">
      <c r="A274" s="19" t="s">
        <v>130</v>
      </c>
      <c r="B274" s="43">
        <v>267999</v>
      </c>
      <c r="C274" s="43">
        <v>200</v>
      </c>
      <c r="D274" s="24">
        <v>408050</v>
      </c>
      <c r="E274" s="27">
        <v>304</v>
      </c>
      <c r="F274" s="18"/>
      <c r="G274" s="24">
        <v>401273</v>
      </c>
      <c r="H274" s="27">
        <v>299</v>
      </c>
      <c r="I274" s="24">
        <v>409243</v>
      </c>
      <c r="J274" s="27">
        <v>305</v>
      </c>
      <c r="K274" s="18"/>
      <c r="L274" s="22">
        <v>413316</v>
      </c>
      <c r="M274" s="26">
        <v>308</v>
      </c>
      <c r="N274" s="22">
        <v>388746</v>
      </c>
      <c r="O274" s="26">
        <v>290</v>
      </c>
      <c r="P274" s="18"/>
      <c r="Q274" s="24">
        <v>430319</v>
      </c>
      <c r="R274" s="27">
        <v>321</v>
      </c>
      <c r="S274" s="24">
        <v>408837</v>
      </c>
      <c r="T274" s="27">
        <v>305</v>
      </c>
      <c r="U274" s="14"/>
      <c r="V274" s="24">
        <v>403699</v>
      </c>
      <c r="W274" s="27">
        <v>301</v>
      </c>
      <c r="X274" s="302">
        <v>396985</v>
      </c>
      <c r="Y274" s="298">
        <v>296</v>
      </c>
      <c r="Z274" s="14"/>
      <c r="AA274" s="22">
        <v>422694</v>
      </c>
      <c r="AB274" s="42">
        <v>430</v>
      </c>
      <c r="AC274" s="22">
        <v>398562</v>
      </c>
      <c r="AD274" s="26">
        <v>406</v>
      </c>
      <c r="AF274" s="83">
        <v>435462</v>
      </c>
      <c r="AG274" s="88">
        <v>443</v>
      </c>
      <c r="AH274" s="83">
        <v>418681</v>
      </c>
      <c r="AI274" s="88">
        <v>426</v>
      </c>
      <c r="AJ274" s="281"/>
      <c r="AK274" s="78">
        <v>516502</v>
      </c>
      <c r="AL274" s="85">
        <v>526</v>
      </c>
      <c r="AM274" s="78">
        <v>417331</v>
      </c>
      <c r="AN274" s="85">
        <v>425</v>
      </c>
      <c r="AP274" s="42"/>
      <c r="AQ274" s="42"/>
      <c r="AR274" s="42"/>
      <c r="AS274" s="112"/>
    </row>
    <row r="275" spans="1:45" x14ac:dyDescent="0.6">
      <c r="A275" s="19" t="s">
        <v>131</v>
      </c>
      <c r="B275" s="43">
        <v>104642</v>
      </c>
      <c r="C275" s="43">
        <v>176</v>
      </c>
      <c r="D275" s="24">
        <v>163890</v>
      </c>
      <c r="E275" s="27">
        <v>275</v>
      </c>
      <c r="F275" s="18"/>
      <c r="G275" s="24">
        <v>163495</v>
      </c>
      <c r="H275" s="27">
        <v>274</v>
      </c>
      <c r="I275" s="24">
        <v>163416</v>
      </c>
      <c r="J275" s="27">
        <v>274</v>
      </c>
      <c r="K275" s="18"/>
      <c r="L275" s="22">
        <v>178192</v>
      </c>
      <c r="M275" s="26">
        <v>299</v>
      </c>
      <c r="N275" s="22">
        <v>166131</v>
      </c>
      <c r="O275" s="26">
        <v>279</v>
      </c>
      <c r="P275" s="18"/>
      <c r="Q275" s="24">
        <v>176966</v>
      </c>
      <c r="R275" s="27">
        <v>297</v>
      </c>
      <c r="S275" s="24">
        <v>165453</v>
      </c>
      <c r="T275" s="27">
        <v>278</v>
      </c>
      <c r="U275" s="14"/>
      <c r="V275" s="24">
        <v>185435</v>
      </c>
      <c r="W275" s="27">
        <v>311</v>
      </c>
      <c r="X275" s="24">
        <v>176280</v>
      </c>
      <c r="Y275" s="27">
        <v>296</v>
      </c>
      <c r="Z275" s="14"/>
      <c r="AA275" s="22">
        <v>166978</v>
      </c>
      <c r="AB275" s="42">
        <v>260</v>
      </c>
      <c r="AC275" s="22">
        <v>159898</v>
      </c>
      <c r="AD275" s="26">
        <v>249</v>
      </c>
      <c r="AF275" s="83">
        <v>178960</v>
      </c>
      <c r="AG275" s="88">
        <v>278</v>
      </c>
      <c r="AH275" s="83">
        <v>173907</v>
      </c>
      <c r="AI275" s="88">
        <v>270</v>
      </c>
      <c r="AJ275" s="281"/>
      <c r="AK275" s="78">
        <v>203880</v>
      </c>
      <c r="AL275" s="85">
        <v>317</v>
      </c>
      <c r="AM275" s="78">
        <v>165301</v>
      </c>
      <c r="AN275" s="85">
        <v>257</v>
      </c>
      <c r="AP275" s="42"/>
      <c r="AQ275" s="42"/>
      <c r="AR275" s="42"/>
      <c r="AS275" s="112"/>
    </row>
    <row r="276" spans="1:45" x14ac:dyDescent="0.6">
      <c r="A276" s="19" t="s">
        <v>133</v>
      </c>
      <c r="B276" s="43">
        <v>654335</v>
      </c>
      <c r="C276" s="43">
        <v>236</v>
      </c>
      <c r="D276" s="24">
        <v>695818</v>
      </c>
      <c r="E276" s="27">
        <v>251</v>
      </c>
      <c r="F276" s="18"/>
      <c r="G276" s="24">
        <v>890415</v>
      </c>
      <c r="H276" s="27">
        <v>321</v>
      </c>
      <c r="I276" s="24">
        <v>671258</v>
      </c>
      <c r="J276" s="27">
        <v>242</v>
      </c>
      <c r="K276" s="18"/>
      <c r="L276" s="22">
        <v>916675</v>
      </c>
      <c r="M276" s="26">
        <v>330</v>
      </c>
      <c r="N276" s="22">
        <v>637476</v>
      </c>
      <c r="O276" s="26">
        <v>230</v>
      </c>
      <c r="P276" s="18"/>
      <c r="Q276" s="24">
        <v>915275</v>
      </c>
      <c r="R276" s="27">
        <v>330</v>
      </c>
      <c r="S276" s="24">
        <v>635680</v>
      </c>
      <c r="T276" s="27">
        <v>229</v>
      </c>
      <c r="U276" s="14"/>
      <c r="V276" s="24">
        <v>961211</v>
      </c>
      <c r="W276" s="27">
        <v>346</v>
      </c>
      <c r="X276" s="24">
        <v>677156</v>
      </c>
      <c r="Y276" s="27">
        <v>244</v>
      </c>
      <c r="Z276" s="14"/>
      <c r="AA276" s="22">
        <v>924687</v>
      </c>
      <c r="AB276" s="42">
        <v>357</v>
      </c>
      <c r="AC276" s="22">
        <v>641906</v>
      </c>
      <c r="AD276" s="26">
        <v>248</v>
      </c>
      <c r="AF276" s="83">
        <v>933090</v>
      </c>
      <c r="AG276" s="88">
        <v>360</v>
      </c>
      <c r="AH276" s="83">
        <v>661876</v>
      </c>
      <c r="AI276" s="88">
        <v>255</v>
      </c>
      <c r="AJ276" s="281"/>
      <c r="AK276" s="78">
        <v>1128938</v>
      </c>
      <c r="AL276" s="85">
        <v>436</v>
      </c>
      <c r="AM276" s="78">
        <v>761011</v>
      </c>
      <c r="AN276" s="85">
        <v>294</v>
      </c>
      <c r="AP276" s="42"/>
      <c r="AQ276" s="42"/>
      <c r="AR276" s="42"/>
      <c r="AS276" s="112"/>
    </row>
    <row r="277" spans="1:45" x14ac:dyDescent="0.6">
      <c r="A277" s="19" t="s">
        <v>134</v>
      </c>
      <c r="B277" s="43">
        <v>175540</v>
      </c>
      <c r="C277" s="43">
        <v>215</v>
      </c>
      <c r="D277" s="24">
        <v>199467</v>
      </c>
      <c r="E277" s="27">
        <v>244</v>
      </c>
      <c r="F277" s="18"/>
      <c r="G277" s="24">
        <v>215082</v>
      </c>
      <c r="H277" s="27">
        <v>264</v>
      </c>
      <c r="I277" s="24">
        <v>193870</v>
      </c>
      <c r="J277" s="27">
        <v>238</v>
      </c>
      <c r="K277" s="18"/>
      <c r="L277" s="22">
        <v>226198</v>
      </c>
      <c r="M277" s="26">
        <v>277</v>
      </c>
      <c r="N277" s="22">
        <v>183684</v>
      </c>
      <c r="O277" s="26">
        <v>225</v>
      </c>
      <c r="P277" s="18"/>
      <c r="Q277" s="24">
        <v>227646</v>
      </c>
      <c r="R277" s="27">
        <v>279</v>
      </c>
      <c r="S277" s="24">
        <v>186709</v>
      </c>
      <c r="T277" s="27">
        <v>229</v>
      </c>
      <c r="U277" s="14"/>
      <c r="V277" s="24">
        <v>223046</v>
      </c>
      <c r="W277" s="27">
        <v>273</v>
      </c>
      <c r="X277" s="24">
        <v>184562</v>
      </c>
      <c r="Y277" s="27">
        <v>226</v>
      </c>
      <c r="Z277" s="14"/>
      <c r="AA277" s="22">
        <v>224405</v>
      </c>
      <c r="AB277" s="42">
        <v>308</v>
      </c>
      <c r="AC277" s="22">
        <v>181755</v>
      </c>
      <c r="AD277" s="26">
        <v>250</v>
      </c>
      <c r="AF277" s="83">
        <v>232563</v>
      </c>
      <c r="AG277" s="88">
        <v>319</v>
      </c>
      <c r="AH277" s="83">
        <v>190174</v>
      </c>
      <c r="AI277" s="88">
        <v>261</v>
      </c>
      <c r="AJ277" s="281"/>
      <c r="AK277" s="78">
        <v>268680</v>
      </c>
      <c r="AL277" s="85">
        <v>369</v>
      </c>
      <c r="AM277" s="78">
        <v>192658</v>
      </c>
      <c r="AN277" s="85">
        <v>265</v>
      </c>
      <c r="AP277" s="42"/>
      <c r="AQ277" s="42"/>
      <c r="AR277" s="42"/>
      <c r="AS277" s="112"/>
    </row>
    <row r="278" spans="1:45" x14ac:dyDescent="0.6">
      <c r="A278" s="19" t="s">
        <v>135</v>
      </c>
      <c r="B278" s="43">
        <v>182440</v>
      </c>
      <c r="C278" s="43">
        <v>215</v>
      </c>
      <c r="D278" s="24">
        <v>231601</v>
      </c>
      <c r="E278" s="27">
        <v>273</v>
      </c>
      <c r="F278" s="18"/>
      <c r="G278" s="24">
        <v>217839</v>
      </c>
      <c r="H278" s="27">
        <v>257</v>
      </c>
      <c r="I278" s="24">
        <v>212103</v>
      </c>
      <c r="J278" s="27">
        <v>250</v>
      </c>
      <c r="K278" s="18"/>
      <c r="L278" s="22">
        <v>215305</v>
      </c>
      <c r="M278" s="26">
        <v>254</v>
      </c>
      <c r="N278" s="22">
        <v>197884</v>
      </c>
      <c r="O278" s="26">
        <v>234</v>
      </c>
      <c r="P278" s="18"/>
      <c r="Q278" s="24">
        <v>207074</v>
      </c>
      <c r="R278" s="27">
        <v>244</v>
      </c>
      <c r="S278" s="24">
        <v>196900</v>
      </c>
      <c r="T278" s="27">
        <v>232</v>
      </c>
      <c r="U278" s="14"/>
      <c r="V278" s="24">
        <v>197337</v>
      </c>
      <c r="W278" s="27">
        <v>233</v>
      </c>
      <c r="X278" s="24">
        <v>184488</v>
      </c>
      <c r="Y278" s="27">
        <v>218</v>
      </c>
      <c r="Z278" s="14"/>
      <c r="AA278" s="22">
        <v>181879</v>
      </c>
      <c r="AB278" s="42">
        <v>225</v>
      </c>
      <c r="AC278" s="22">
        <v>171538</v>
      </c>
      <c r="AD278" s="26">
        <v>212</v>
      </c>
      <c r="AF278" s="83">
        <v>186423</v>
      </c>
      <c r="AG278" s="88">
        <v>230</v>
      </c>
      <c r="AH278" s="83">
        <v>173373</v>
      </c>
      <c r="AI278" s="88">
        <v>214</v>
      </c>
      <c r="AJ278" s="281"/>
      <c r="AK278" s="78">
        <v>214627</v>
      </c>
      <c r="AL278" s="85">
        <v>265</v>
      </c>
      <c r="AM278" s="78">
        <v>168993</v>
      </c>
      <c r="AN278" s="85">
        <v>209</v>
      </c>
      <c r="AP278" s="42"/>
      <c r="AQ278" s="42"/>
      <c r="AR278" s="42"/>
      <c r="AS278" s="112"/>
    </row>
    <row r="279" spans="1:45" x14ac:dyDescent="0.6">
      <c r="A279" s="19" t="s">
        <v>136</v>
      </c>
      <c r="B279" s="43">
        <v>207508</v>
      </c>
      <c r="C279" s="43">
        <v>245</v>
      </c>
      <c r="D279" s="24">
        <v>246504</v>
      </c>
      <c r="E279" s="27">
        <v>291</v>
      </c>
      <c r="F279" s="18"/>
      <c r="G279" s="24">
        <v>235684</v>
      </c>
      <c r="H279" s="27">
        <v>278</v>
      </c>
      <c r="I279" s="24">
        <v>217517</v>
      </c>
      <c r="J279" s="27">
        <v>257</v>
      </c>
      <c r="K279" s="18"/>
      <c r="L279" s="22">
        <v>228921</v>
      </c>
      <c r="M279" s="26">
        <v>270</v>
      </c>
      <c r="N279" s="22">
        <v>199458</v>
      </c>
      <c r="O279" s="26">
        <v>235</v>
      </c>
      <c r="P279" s="18"/>
      <c r="Q279" s="24">
        <v>225528</v>
      </c>
      <c r="R279" s="27">
        <v>266</v>
      </c>
      <c r="S279" s="24">
        <v>196225</v>
      </c>
      <c r="T279" s="27">
        <v>231</v>
      </c>
      <c r="U279" s="14"/>
      <c r="V279" s="24">
        <v>232695</v>
      </c>
      <c r="W279" s="27">
        <v>274</v>
      </c>
      <c r="X279" s="24">
        <v>201193</v>
      </c>
      <c r="Y279" s="27">
        <v>237</v>
      </c>
      <c r="Z279" s="14"/>
      <c r="AA279" s="22">
        <v>241217</v>
      </c>
      <c r="AB279" s="42">
        <v>279</v>
      </c>
      <c r="AC279" s="22">
        <v>207751</v>
      </c>
      <c r="AD279" s="26">
        <v>240</v>
      </c>
      <c r="AF279" s="83">
        <v>236758</v>
      </c>
      <c r="AG279" s="88">
        <v>273</v>
      </c>
      <c r="AH279" s="83">
        <v>207403</v>
      </c>
      <c r="AI279" s="88">
        <v>239</v>
      </c>
      <c r="AJ279" s="281"/>
      <c r="AK279" s="78">
        <v>289551</v>
      </c>
      <c r="AL279" s="85">
        <v>334</v>
      </c>
      <c r="AM279" s="78">
        <v>225171</v>
      </c>
      <c r="AN279" s="85">
        <v>260</v>
      </c>
      <c r="AP279" s="42"/>
      <c r="AQ279" s="42"/>
      <c r="AR279" s="42"/>
      <c r="AS279" s="112"/>
    </row>
    <row r="280" spans="1:45" x14ac:dyDescent="0.6">
      <c r="A280" s="19" t="s">
        <v>137</v>
      </c>
      <c r="B280" s="43">
        <v>557749</v>
      </c>
      <c r="C280" s="43">
        <v>299</v>
      </c>
      <c r="D280" s="24">
        <v>691009</v>
      </c>
      <c r="E280" s="27">
        <v>371</v>
      </c>
      <c r="F280" s="18"/>
      <c r="G280" s="24">
        <v>799985</v>
      </c>
      <c r="H280" s="27">
        <v>429</v>
      </c>
      <c r="I280" s="24">
        <v>742011</v>
      </c>
      <c r="J280" s="27">
        <v>398</v>
      </c>
      <c r="K280" s="18"/>
      <c r="L280" s="22">
        <v>843531</v>
      </c>
      <c r="M280" s="26">
        <v>453</v>
      </c>
      <c r="N280" s="22">
        <v>678870</v>
      </c>
      <c r="O280" s="26">
        <v>364</v>
      </c>
      <c r="P280" s="18"/>
      <c r="Q280" s="24">
        <v>882077</v>
      </c>
      <c r="R280" s="27">
        <v>473</v>
      </c>
      <c r="S280" s="24">
        <v>708714</v>
      </c>
      <c r="T280" s="27">
        <v>380</v>
      </c>
      <c r="U280" s="14"/>
      <c r="V280" s="24">
        <v>904916</v>
      </c>
      <c r="W280" s="27">
        <v>485</v>
      </c>
      <c r="X280" s="24">
        <v>748701</v>
      </c>
      <c r="Y280" s="27">
        <v>402</v>
      </c>
      <c r="Z280" s="14"/>
      <c r="AA280" s="22">
        <v>853311</v>
      </c>
      <c r="AB280" s="42">
        <v>438</v>
      </c>
      <c r="AC280" s="22">
        <v>702638</v>
      </c>
      <c r="AD280" s="26">
        <v>360</v>
      </c>
      <c r="AF280" s="83">
        <v>846213</v>
      </c>
      <c r="AG280" s="88">
        <v>434</v>
      </c>
      <c r="AH280" s="83">
        <v>693671</v>
      </c>
      <c r="AI280" s="88">
        <v>356</v>
      </c>
      <c r="AJ280" s="281"/>
      <c r="AK280" s="78">
        <v>978624</v>
      </c>
      <c r="AL280" s="85">
        <v>502</v>
      </c>
      <c r="AM280" s="78">
        <v>710441</v>
      </c>
      <c r="AN280" s="85">
        <v>364</v>
      </c>
      <c r="AP280" s="42"/>
      <c r="AQ280" s="42"/>
      <c r="AR280" s="42"/>
      <c r="AS280" s="112"/>
    </row>
    <row r="281" spans="1:45" x14ac:dyDescent="0.6">
      <c r="A281" s="32" t="s">
        <v>138</v>
      </c>
      <c r="B281" s="43"/>
      <c r="C281" s="43"/>
      <c r="D281" s="24"/>
      <c r="E281" s="27"/>
      <c r="F281" s="18"/>
      <c r="G281" s="24">
        <v>52649</v>
      </c>
      <c r="H281" s="27">
        <v>136</v>
      </c>
      <c r="I281" s="24">
        <v>74296</v>
      </c>
      <c r="J281" s="27">
        <v>191</v>
      </c>
      <c r="K281" s="18"/>
      <c r="L281" s="22">
        <v>82885</v>
      </c>
      <c r="M281" s="26">
        <v>214</v>
      </c>
      <c r="N281" s="22">
        <v>78250</v>
      </c>
      <c r="O281" s="26">
        <v>202</v>
      </c>
      <c r="P281" s="18"/>
      <c r="Q281" s="24">
        <v>81928</v>
      </c>
      <c r="R281" s="27">
        <v>211</v>
      </c>
      <c r="S281" s="24">
        <v>75879</v>
      </c>
      <c r="T281" s="27">
        <v>196</v>
      </c>
      <c r="U281" s="14"/>
      <c r="V281" s="24">
        <v>86894</v>
      </c>
      <c r="W281" s="27">
        <v>224</v>
      </c>
      <c r="X281" s="24">
        <v>82065</v>
      </c>
      <c r="Y281" s="27">
        <v>212</v>
      </c>
      <c r="Z281" s="14"/>
      <c r="AA281" s="22">
        <v>89731</v>
      </c>
      <c r="AB281" s="42">
        <v>331</v>
      </c>
      <c r="AC281" s="22">
        <v>83365</v>
      </c>
      <c r="AD281" s="26">
        <v>308</v>
      </c>
      <c r="AF281" s="83">
        <v>90908</v>
      </c>
      <c r="AG281" s="88">
        <v>335</v>
      </c>
      <c r="AH281" s="83">
        <v>86399</v>
      </c>
      <c r="AI281" s="88">
        <v>319</v>
      </c>
      <c r="AJ281" s="281"/>
      <c r="AK281" s="78">
        <v>104748</v>
      </c>
      <c r="AL281" s="85">
        <v>387</v>
      </c>
      <c r="AM281" s="78">
        <v>83623</v>
      </c>
      <c r="AN281" s="85">
        <v>309</v>
      </c>
      <c r="AP281" s="42"/>
      <c r="AQ281" s="42"/>
      <c r="AR281" s="42"/>
      <c r="AS281" s="112"/>
    </row>
    <row r="282" spans="1:45" x14ac:dyDescent="0.6">
      <c r="A282" s="19" t="s">
        <v>139</v>
      </c>
      <c r="B282" s="43">
        <v>170500</v>
      </c>
      <c r="C282" s="43">
        <v>218</v>
      </c>
      <c r="D282" s="24">
        <v>190802</v>
      </c>
      <c r="E282" s="27">
        <v>244</v>
      </c>
      <c r="F282" s="18"/>
      <c r="G282" s="24">
        <v>233425</v>
      </c>
      <c r="H282" s="27">
        <v>299</v>
      </c>
      <c r="I282" s="24">
        <v>178343</v>
      </c>
      <c r="J282" s="27">
        <v>228</v>
      </c>
      <c r="K282" s="18"/>
      <c r="L282" s="22">
        <v>240546</v>
      </c>
      <c r="M282" s="26">
        <v>308</v>
      </c>
      <c r="N282" s="22">
        <v>169108</v>
      </c>
      <c r="O282" s="26">
        <v>217</v>
      </c>
      <c r="P282" s="18"/>
      <c r="Q282" s="24">
        <v>239668</v>
      </c>
      <c r="R282" s="27">
        <v>307</v>
      </c>
      <c r="S282" s="24">
        <v>167894</v>
      </c>
      <c r="T282" s="27">
        <v>215</v>
      </c>
      <c r="U282" s="14"/>
      <c r="V282" s="24">
        <v>253948</v>
      </c>
      <c r="W282" s="27">
        <v>325</v>
      </c>
      <c r="X282" s="24">
        <v>191701</v>
      </c>
      <c r="Y282" s="27">
        <v>245</v>
      </c>
      <c r="Z282" s="14"/>
      <c r="AA282" s="22">
        <v>265287</v>
      </c>
      <c r="AB282" s="42">
        <v>393</v>
      </c>
      <c r="AC282" s="22">
        <v>192642</v>
      </c>
      <c r="AD282" s="26">
        <v>285</v>
      </c>
      <c r="AF282" s="83">
        <v>267417</v>
      </c>
      <c r="AG282" s="88">
        <v>396</v>
      </c>
      <c r="AH282" s="83">
        <v>194473</v>
      </c>
      <c r="AI282" s="88">
        <v>288</v>
      </c>
      <c r="AJ282" s="281"/>
      <c r="AK282" s="78">
        <v>291657</v>
      </c>
      <c r="AL282" s="85">
        <v>432</v>
      </c>
      <c r="AM282" s="78">
        <v>198669</v>
      </c>
      <c r="AN282" s="85">
        <v>294</v>
      </c>
      <c r="AP282" s="42"/>
      <c r="AQ282" s="42"/>
      <c r="AR282" s="42"/>
      <c r="AS282" s="112"/>
    </row>
    <row r="283" spans="1:45" x14ac:dyDescent="0.6">
      <c r="A283" s="19" t="s">
        <v>140</v>
      </c>
      <c r="B283" s="43"/>
      <c r="C283" s="43"/>
      <c r="D283" s="24"/>
      <c r="E283" s="27"/>
      <c r="F283" s="18"/>
      <c r="G283" s="24"/>
      <c r="H283" s="27"/>
      <c r="I283" s="24"/>
      <c r="J283" s="27"/>
      <c r="K283" s="18"/>
      <c r="L283" s="22"/>
      <c r="M283" s="26"/>
      <c r="N283" s="22"/>
      <c r="O283" s="26"/>
      <c r="P283" s="18"/>
      <c r="Q283" s="24"/>
      <c r="R283" s="27"/>
      <c r="S283" s="24"/>
      <c r="T283" s="27"/>
      <c r="U283" s="14"/>
      <c r="V283" s="24"/>
      <c r="W283" s="27"/>
      <c r="X283" s="24"/>
      <c r="Y283" s="27"/>
      <c r="Z283" s="14"/>
      <c r="AA283" s="22"/>
      <c r="AB283" s="42"/>
      <c r="AC283" s="22"/>
      <c r="AD283" s="26"/>
      <c r="AF283" s="83">
        <v>355468</v>
      </c>
      <c r="AG283" s="88">
        <v>349</v>
      </c>
      <c r="AH283" s="83">
        <v>255368</v>
      </c>
      <c r="AI283" s="88">
        <v>251</v>
      </c>
      <c r="AJ283" s="281"/>
      <c r="AK283" s="78">
        <v>414322</v>
      </c>
      <c r="AL283" s="85">
        <v>407</v>
      </c>
      <c r="AM283" s="78">
        <v>279729</v>
      </c>
      <c r="AN283" s="85">
        <v>275</v>
      </c>
      <c r="AP283" s="42"/>
      <c r="AQ283" s="42"/>
      <c r="AR283" s="42"/>
      <c r="AS283" s="112"/>
    </row>
    <row r="284" spans="1:45" x14ac:dyDescent="0.6">
      <c r="A284" s="19" t="s">
        <v>141</v>
      </c>
      <c r="B284" s="43">
        <v>749744</v>
      </c>
      <c r="C284" s="43">
        <v>261</v>
      </c>
      <c r="D284" s="24">
        <v>799513</v>
      </c>
      <c r="E284" s="27">
        <v>278</v>
      </c>
      <c r="F284" s="18"/>
      <c r="G284" s="24">
        <v>1022389</v>
      </c>
      <c r="H284" s="27">
        <v>356</v>
      </c>
      <c r="I284" s="24">
        <v>784455</v>
      </c>
      <c r="J284" s="27">
        <v>273</v>
      </c>
      <c r="K284" s="18"/>
      <c r="L284" s="22">
        <v>1083215</v>
      </c>
      <c r="M284" s="26">
        <v>377</v>
      </c>
      <c r="N284" s="22">
        <v>757820</v>
      </c>
      <c r="O284" s="26">
        <v>264</v>
      </c>
      <c r="P284" s="18"/>
      <c r="Q284" s="24">
        <v>1046679</v>
      </c>
      <c r="R284" s="27">
        <v>365</v>
      </c>
      <c r="S284" s="24">
        <v>728539</v>
      </c>
      <c r="T284" s="27">
        <v>254</v>
      </c>
      <c r="U284" s="14"/>
      <c r="V284" s="24">
        <v>1113714</v>
      </c>
      <c r="W284" s="27">
        <v>388</v>
      </c>
      <c r="X284" s="24">
        <v>786371</v>
      </c>
      <c r="Y284" s="27">
        <v>274</v>
      </c>
      <c r="Z284" s="14"/>
      <c r="AA284" s="22">
        <v>1099229</v>
      </c>
      <c r="AB284" s="42">
        <v>337</v>
      </c>
      <c r="AC284" s="22">
        <v>787046</v>
      </c>
      <c r="AD284" s="26">
        <v>241</v>
      </c>
      <c r="AF284" s="83">
        <v>1088937</v>
      </c>
      <c r="AG284" s="88">
        <v>334</v>
      </c>
      <c r="AH284" s="83">
        <v>775787</v>
      </c>
      <c r="AI284" s="88">
        <v>238</v>
      </c>
      <c r="AJ284" s="281"/>
      <c r="AK284" s="78">
        <v>1221367</v>
      </c>
      <c r="AL284" s="85">
        <v>374</v>
      </c>
      <c r="AM284" s="78">
        <v>822509</v>
      </c>
      <c r="AN284" s="85">
        <v>252</v>
      </c>
      <c r="AP284" s="42"/>
      <c r="AQ284" s="42"/>
      <c r="AR284" s="42"/>
      <c r="AS284" s="112"/>
    </row>
    <row r="285" spans="1:45" x14ac:dyDescent="0.6">
      <c r="A285" s="19" t="s">
        <v>142</v>
      </c>
      <c r="B285" s="43"/>
      <c r="C285" s="43"/>
      <c r="D285" s="24"/>
      <c r="E285" s="27"/>
      <c r="F285" s="18"/>
      <c r="G285" s="24"/>
      <c r="H285" s="27"/>
      <c r="I285" s="24"/>
      <c r="J285" s="27"/>
      <c r="K285" s="18"/>
      <c r="L285" s="22"/>
      <c r="M285" s="26"/>
      <c r="N285" s="22"/>
      <c r="O285" s="26"/>
      <c r="P285" s="18"/>
      <c r="Q285" s="24"/>
      <c r="R285" s="27"/>
      <c r="S285" s="24"/>
      <c r="T285" s="27"/>
      <c r="U285" s="14"/>
      <c r="V285" s="24"/>
      <c r="W285" s="27"/>
      <c r="X285" s="24"/>
      <c r="Y285" s="27"/>
      <c r="Z285" s="14"/>
      <c r="AA285" s="66"/>
      <c r="AB285" s="66"/>
      <c r="AC285" s="66"/>
      <c r="AD285" s="66"/>
      <c r="AF285" s="22">
        <v>125790</v>
      </c>
      <c r="AG285" s="42">
        <v>388</v>
      </c>
      <c r="AH285" s="22">
        <v>96330</v>
      </c>
      <c r="AI285" s="26">
        <v>297</v>
      </c>
      <c r="AJ285" s="281"/>
      <c r="AK285" s="78">
        <v>143048</v>
      </c>
      <c r="AL285" s="85">
        <v>442</v>
      </c>
      <c r="AM285" s="78">
        <v>97578</v>
      </c>
      <c r="AN285" s="85">
        <v>301</v>
      </c>
      <c r="AP285" s="42"/>
      <c r="AQ285" s="42"/>
      <c r="AR285" s="42"/>
      <c r="AS285" s="112"/>
    </row>
    <row r="286" spans="1:45" x14ac:dyDescent="0.6">
      <c r="A286" s="19" t="s">
        <v>143</v>
      </c>
      <c r="B286" s="43">
        <v>293208</v>
      </c>
      <c r="C286" s="43">
        <v>208</v>
      </c>
      <c r="D286" s="24">
        <v>331433</v>
      </c>
      <c r="E286" s="27">
        <v>235</v>
      </c>
      <c r="F286" s="18"/>
      <c r="G286" s="24">
        <v>417161</v>
      </c>
      <c r="H286" s="27">
        <v>296</v>
      </c>
      <c r="I286" s="24">
        <v>329496</v>
      </c>
      <c r="J286" s="27">
        <v>234</v>
      </c>
      <c r="K286" s="18"/>
      <c r="L286" s="22">
        <v>421849</v>
      </c>
      <c r="M286" s="26">
        <v>299</v>
      </c>
      <c r="N286" s="22">
        <v>290792</v>
      </c>
      <c r="O286" s="26">
        <v>206</v>
      </c>
      <c r="P286" s="18"/>
      <c r="Q286" s="24">
        <v>406404</v>
      </c>
      <c r="R286" s="27">
        <v>288</v>
      </c>
      <c r="S286" s="24">
        <v>282755</v>
      </c>
      <c r="T286" s="27">
        <v>200</v>
      </c>
      <c r="U286" s="14"/>
      <c r="V286" s="24">
        <v>426352</v>
      </c>
      <c r="W286" s="27">
        <v>302</v>
      </c>
      <c r="X286" s="24">
        <v>295777</v>
      </c>
      <c r="Y286" s="27">
        <v>210</v>
      </c>
      <c r="Z286" s="14"/>
      <c r="AA286" s="22">
        <v>395193</v>
      </c>
      <c r="AB286" s="42">
        <v>282</v>
      </c>
      <c r="AC286" s="22">
        <v>274035</v>
      </c>
      <c r="AD286" s="26">
        <v>195</v>
      </c>
      <c r="AF286" s="83">
        <v>369278</v>
      </c>
      <c r="AG286" s="88">
        <v>263</v>
      </c>
      <c r="AH286" s="83">
        <v>255599</v>
      </c>
      <c r="AI286" s="88">
        <v>182</v>
      </c>
      <c r="AJ286" s="281"/>
      <c r="AK286" s="78">
        <v>430751</v>
      </c>
      <c r="AL286" s="85">
        <v>307</v>
      </c>
      <c r="AM286" s="78">
        <v>290351</v>
      </c>
      <c r="AN286" s="85">
        <v>207</v>
      </c>
      <c r="AP286" s="42"/>
      <c r="AQ286" s="42"/>
      <c r="AR286" s="42"/>
      <c r="AS286" s="112"/>
    </row>
    <row r="287" spans="1:45" x14ac:dyDescent="0.6">
      <c r="A287" s="19" t="s">
        <v>144</v>
      </c>
      <c r="B287" s="43"/>
      <c r="C287" s="43"/>
      <c r="D287" s="24"/>
      <c r="E287" s="27"/>
      <c r="F287" s="18"/>
      <c r="G287" s="24"/>
      <c r="H287" s="27"/>
      <c r="I287" s="24"/>
      <c r="J287" s="27"/>
      <c r="K287" s="18"/>
      <c r="L287" s="22"/>
      <c r="M287" s="26"/>
      <c r="N287" s="22"/>
      <c r="O287" s="26"/>
      <c r="P287" s="18"/>
      <c r="Q287" s="24"/>
      <c r="R287" s="27"/>
      <c r="S287" s="24"/>
      <c r="T287" s="27"/>
      <c r="U287" s="14"/>
      <c r="V287" s="24"/>
      <c r="W287" s="27"/>
      <c r="X287" s="24"/>
      <c r="Y287" s="27"/>
      <c r="Z287" s="14"/>
      <c r="AA287" s="22"/>
      <c r="AB287" s="42"/>
      <c r="AC287" s="22"/>
      <c r="AD287" s="26"/>
      <c r="AF287" s="83">
        <v>95046</v>
      </c>
      <c r="AG287" s="88">
        <v>215</v>
      </c>
      <c r="AH287" s="83">
        <v>82553</v>
      </c>
      <c r="AI287" s="88">
        <v>186</v>
      </c>
      <c r="AJ287" s="281"/>
      <c r="AK287" s="78">
        <v>116904</v>
      </c>
      <c r="AL287" s="85">
        <v>264</v>
      </c>
      <c r="AM287" s="78">
        <v>88572</v>
      </c>
      <c r="AN287" s="85">
        <v>200</v>
      </c>
      <c r="AP287" s="42"/>
      <c r="AQ287" s="42"/>
      <c r="AR287" s="42"/>
      <c r="AS287" s="112"/>
    </row>
    <row r="288" spans="1:45" x14ac:dyDescent="0.6">
      <c r="A288" s="63" t="s">
        <v>226</v>
      </c>
      <c r="B288" s="43"/>
      <c r="C288" s="43"/>
      <c r="D288" s="24"/>
      <c r="E288" s="67">
        <f>AVERAGE(E274:E286)</f>
        <v>276.60000000000002</v>
      </c>
      <c r="F288" s="18"/>
      <c r="G288" s="24"/>
      <c r="H288" s="27"/>
      <c r="I288" s="24"/>
      <c r="J288" s="67">
        <f>AVERAGE(J274:J286)</f>
        <v>262.72727272727275</v>
      </c>
      <c r="K288" s="18"/>
      <c r="L288" s="22"/>
      <c r="M288" s="26"/>
      <c r="N288" s="22"/>
      <c r="O288" s="67">
        <f>AVERAGE(O274:O286)</f>
        <v>249.63636363636363</v>
      </c>
      <c r="P288" s="18"/>
      <c r="Q288" s="24"/>
      <c r="R288" s="27"/>
      <c r="S288" s="24"/>
      <c r="T288" s="67">
        <f>AVERAGE(T274:T286)</f>
        <v>249.90909090909091</v>
      </c>
      <c r="U288" s="14"/>
      <c r="V288" s="24"/>
      <c r="W288" s="27"/>
      <c r="X288" s="24"/>
      <c r="Y288" s="67">
        <f>AVERAGE(Y274:Y286)</f>
        <v>260</v>
      </c>
      <c r="Z288" s="14"/>
      <c r="AA288" s="22"/>
      <c r="AB288" s="42"/>
      <c r="AC288" s="22"/>
      <c r="AD288" s="67">
        <f>AVERAGE(AD274:AD286)</f>
        <v>272.18181818181819</v>
      </c>
      <c r="AF288" s="85"/>
      <c r="AG288" s="85"/>
      <c r="AH288" s="85"/>
      <c r="AI288" s="65">
        <f>AVERAGE(AI271:AI287)</f>
        <v>266.29411764705884</v>
      </c>
      <c r="AJ288" s="281"/>
      <c r="AK288" s="85"/>
      <c r="AL288" s="85"/>
      <c r="AM288" s="85"/>
      <c r="AN288" s="65">
        <f>AVERAGE(AN271:AN287)</f>
        <v>278.625</v>
      </c>
      <c r="AO288" s="18"/>
      <c r="AP288" s="42"/>
      <c r="AQ288" s="42"/>
      <c r="AR288" s="42"/>
      <c r="AS288" s="112"/>
    </row>
    <row r="289" spans="1:45" x14ac:dyDescent="0.6">
      <c r="A289" s="19"/>
      <c r="B289" s="42"/>
      <c r="C289" s="42"/>
      <c r="D289" s="42"/>
      <c r="E289" s="42"/>
      <c r="F289" s="18"/>
      <c r="G289" s="42"/>
      <c r="H289" s="42"/>
      <c r="I289" s="42"/>
      <c r="J289" s="42"/>
      <c r="K289" s="18"/>
      <c r="L289" s="42"/>
      <c r="M289" s="42"/>
      <c r="N289" s="42"/>
      <c r="O289" s="42"/>
      <c r="P289" s="18"/>
      <c r="Q289" s="42"/>
      <c r="R289" s="42"/>
      <c r="S289" s="42"/>
      <c r="T289" s="42"/>
      <c r="U289" s="14"/>
      <c r="V289" s="42"/>
      <c r="W289" s="42"/>
      <c r="X289" s="42"/>
      <c r="Y289" s="42"/>
      <c r="Z289" s="14"/>
      <c r="AA289" s="8"/>
      <c r="AB289" s="8"/>
      <c r="AC289" s="8"/>
      <c r="AD289" s="26"/>
      <c r="AE289" s="277"/>
      <c r="AF289" s="85"/>
      <c r="AG289" s="85"/>
      <c r="AH289" s="85"/>
      <c r="AI289" s="85"/>
      <c r="AJ289" s="281"/>
      <c r="AK289" s="85"/>
      <c r="AL289" s="85"/>
      <c r="AM289" s="85"/>
      <c r="AN289" s="85"/>
      <c r="AO289" s="18"/>
      <c r="AP289" s="42"/>
      <c r="AQ289" s="42"/>
      <c r="AR289" s="42"/>
      <c r="AS289" s="112"/>
    </row>
    <row r="290" spans="1:45" x14ac:dyDescent="0.6">
      <c r="A290" s="19" t="s">
        <v>237</v>
      </c>
      <c r="B290" s="42"/>
      <c r="C290" s="42"/>
      <c r="D290" s="42"/>
      <c r="E290" s="66"/>
      <c r="F290" s="18"/>
      <c r="G290" s="44"/>
      <c r="H290" s="44"/>
      <c r="I290" s="44"/>
      <c r="J290" s="64"/>
      <c r="K290" s="18"/>
      <c r="L290" s="42"/>
      <c r="M290" s="42"/>
      <c r="N290" s="42"/>
      <c r="O290" s="64"/>
      <c r="P290" s="18"/>
      <c r="Q290" s="42"/>
      <c r="R290" s="42"/>
      <c r="S290" s="42"/>
      <c r="T290" s="64"/>
      <c r="U290" s="14"/>
      <c r="V290" s="44"/>
      <c r="W290" s="44"/>
      <c r="X290" s="44"/>
      <c r="Y290" s="64"/>
      <c r="Z290" s="14"/>
      <c r="AA290" s="42"/>
      <c r="AB290" s="42"/>
      <c r="AC290" s="42"/>
      <c r="AD290" s="64"/>
      <c r="AE290" s="277"/>
      <c r="AF290" s="85"/>
      <c r="AG290" s="85"/>
      <c r="AH290" s="85"/>
      <c r="AI290" s="85"/>
      <c r="AJ290" s="281"/>
      <c r="AK290" s="85"/>
      <c r="AL290" s="85"/>
      <c r="AM290" s="85"/>
      <c r="AN290" s="85"/>
      <c r="AO290" s="18"/>
      <c r="AP290" s="42"/>
      <c r="AQ290" s="42"/>
      <c r="AR290" s="42"/>
      <c r="AS290" s="112"/>
    </row>
    <row r="291" spans="1:45" x14ac:dyDescent="0.6">
      <c r="A291" s="19" t="s">
        <v>146</v>
      </c>
      <c r="B291" s="43">
        <v>106958</v>
      </c>
      <c r="C291" s="43">
        <v>169</v>
      </c>
      <c r="D291" s="24">
        <v>91642</v>
      </c>
      <c r="E291" s="27">
        <v>145</v>
      </c>
      <c r="F291" s="18"/>
      <c r="G291" s="24">
        <v>138868</v>
      </c>
      <c r="H291" s="27">
        <v>219</v>
      </c>
      <c r="I291" s="24">
        <v>101987</v>
      </c>
      <c r="J291" s="27">
        <v>161</v>
      </c>
      <c r="K291" s="18"/>
      <c r="L291" s="22">
        <v>133824</v>
      </c>
      <c r="M291" s="26">
        <v>211</v>
      </c>
      <c r="N291" s="22">
        <v>90693</v>
      </c>
      <c r="O291" s="26">
        <v>143</v>
      </c>
      <c r="P291" s="18"/>
      <c r="Q291" s="24">
        <v>151982</v>
      </c>
      <c r="R291" s="27">
        <v>240</v>
      </c>
      <c r="S291" s="24">
        <v>103748</v>
      </c>
      <c r="T291" s="27">
        <v>164</v>
      </c>
      <c r="U291" s="14"/>
      <c r="V291" s="24">
        <v>169763</v>
      </c>
      <c r="W291" s="27">
        <v>268</v>
      </c>
      <c r="X291" s="24">
        <v>117666</v>
      </c>
      <c r="Y291" s="27">
        <v>186</v>
      </c>
      <c r="Z291" s="14"/>
      <c r="AA291" s="22">
        <v>134575</v>
      </c>
      <c r="AB291" s="42">
        <v>228</v>
      </c>
      <c r="AC291" s="22">
        <v>91778</v>
      </c>
      <c r="AD291" s="26">
        <v>156</v>
      </c>
      <c r="AE291" s="277"/>
      <c r="AF291" s="83">
        <v>142064</v>
      </c>
      <c r="AG291" s="88">
        <v>241</v>
      </c>
      <c r="AH291" s="83">
        <v>98873</v>
      </c>
      <c r="AI291" s="88">
        <v>168</v>
      </c>
      <c r="AJ291" s="281"/>
      <c r="AK291" s="78">
        <v>133838</v>
      </c>
      <c r="AL291" s="85">
        <v>227</v>
      </c>
      <c r="AM291" s="78">
        <v>93479</v>
      </c>
      <c r="AN291" s="85">
        <v>158</v>
      </c>
      <c r="AP291" s="42"/>
      <c r="AQ291" s="42"/>
      <c r="AR291" s="42"/>
      <c r="AS291" s="112"/>
    </row>
    <row r="292" spans="1:45" x14ac:dyDescent="0.6">
      <c r="A292" s="19" t="s">
        <v>147</v>
      </c>
      <c r="B292" s="43">
        <v>133431</v>
      </c>
      <c r="C292" s="43">
        <v>896</v>
      </c>
      <c r="D292" s="24">
        <v>29842</v>
      </c>
      <c r="E292" s="27">
        <v>200</v>
      </c>
      <c r="F292" s="18"/>
      <c r="G292" s="24">
        <v>123722</v>
      </c>
      <c r="H292" s="27">
        <v>830</v>
      </c>
      <c r="I292" s="24">
        <v>25413</v>
      </c>
      <c r="J292" s="27">
        <v>171</v>
      </c>
      <c r="K292" s="18"/>
      <c r="L292" s="22">
        <v>130105</v>
      </c>
      <c r="M292" s="26">
        <v>873</v>
      </c>
      <c r="N292" s="22">
        <v>26227</v>
      </c>
      <c r="O292" s="26">
        <v>176</v>
      </c>
      <c r="P292" s="18"/>
      <c r="Q292" s="24">
        <v>138421</v>
      </c>
      <c r="R292" s="27">
        <v>929</v>
      </c>
      <c r="S292" s="24">
        <v>28034</v>
      </c>
      <c r="T292" s="27">
        <v>188</v>
      </c>
      <c r="U292" s="14"/>
      <c r="V292" s="24">
        <v>167676</v>
      </c>
      <c r="W292" s="24">
        <v>1125</v>
      </c>
      <c r="X292" s="24">
        <v>34243</v>
      </c>
      <c r="Y292" s="27">
        <v>230</v>
      </c>
      <c r="Z292" s="14"/>
      <c r="AA292" s="22">
        <v>163025</v>
      </c>
      <c r="AB292" s="22">
        <v>1264</v>
      </c>
      <c r="AC292" s="22">
        <v>32700</v>
      </c>
      <c r="AD292" s="26">
        <v>253</v>
      </c>
      <c r="AE292" s="277"/>
      <c r="AF292" s="83">
        <v>184169</v>
      </c>
      <c r="AG292" s="83">
        <v>1428</v>
      </c>
      <c r="AH292" s="83">
        <v>37908</v>
      </c>
      <c r="AI292" s="88">
        <v>294</v>
      </c>
      <c r="AJ292" s="281"/>
      <c r="AK292" s="78">
        <v>199254</v>
      </c>
      <c r="AL292" s="78">
        <v>1545</v>
      </c>
      <c r="AM292" s="78">
        <v>40271</v>
      </c>
      <c r="AN292" s="85">
        <v>312</v>
      </c>
      <c r="AP292" s="42"/>
      <c r="AQ292" s="42"/>
      <c r="AR292" s="42"/>
      <c r="AS292" s="112"/>
    </row>
    <row r="293" spans="1:45" x14ac:dyDescent="0.6">
      <c r="A293" s="19" t="s">
        <v>238</v>
      </c>
      <c r="B293" s="43">
        <v>290098</v>
      </c>
      <c r="C293" s="43">
        <v>615</v>
      </c>
      <c r="D293" s="24">
        <v>151122</v>
      </c>
      <c r="E293" s="27">
        <v>320</v>
      </c>
      <c r="F293" s="18"/>
      <c r="G293" s="24">
        <v>357905</v>
      </c>
      <c r="H293" s="27">
        <v>758</v>
      </c>
      <c r="I293" s="24">
        <v>150095</v>
      </c>
      <c r="J293" s="27">
        <v>318</v>
      </c>
      <c r="K293" s="18"/>
      <c r="L293" s="22">
        <v>385418</v>
      </c>
      <c r="M293" s="26">
        <v>817</v>
      </c>
      <c r="N293" s="22">
        <v>157696</v>
      </c>
      <c r="O293" s="26">
        <v>334</v>
      </c>
      <c r="P293" s="18"/>
      <c r="Q293" s="24">
        <v>398155</v>
      </c>
      <c r="R293" s="27">
        <v>844</v>
      </c>
      <c r="S293" s="24">
        <v>163430</v>
      </c>
      <c r="T293" s="27">
        <v>346</v>
      </c>
      <c r="U293" s="14"/>
      <c r="V293" s="24">
        <v>402556</v>
      </c>
      <c r="W293" s="27">
        <v>853</v>
      </c>
      <c r="X293" s="24">
        <v>164070</v>
      </c>
      <c r="Y293" s="27">
        <v>348</v>
      </c>
      <c r="Z293" s="14"/>
      <c r="AA293" s="22">
        <v>372322</v>
      </c>
      <c r="AB293" s="42">
        <v>699</v>
      </c>
      <c r="AC293" s="22">
        <v>152289</v>
      </c>
      <c r="AD293" s="26">
        <v>286</v>
      </c>
      <c r="AE293" s="277"/>
      <c r="AF293" s="83">
        <v>386136</v>
      </c>
      <c r="AG293" s="88">
        <v>724</v>
      </c>
      <c r="AH293" s="83">
        <v>159658</v>
      </c>
      <c r="AI293" s="88">
        <v>300</v>
      </c>
      <c r="AJ293" s="281"/>
      <c r="AK293" s="78">
        <v>399902</v>
      </c>
      <c r="AL293" s="85">
        <v>750</v>
      </c>
      <c r="AM293" s="78">
        <v>159822</v>
      </c>
      <c r="AN293" s="85">
        <v>300</v>
      </c>
      <c r="AP293" s="42"/>
      <c r="AQ293" s="42"/>
      <c r="AR293" s="42"/>
      <c r="AS293" s="112"/>
    </row>
    <row r="294" spans="1:45" x14ac:dyDescent="0.6">
      <c r="A294" s="19" t="s">
        <v>239</v>
      </c>
      <c r="B294" s="43">
        <v>313059</v>
      </c>
      <c r="C294" s="43">
        <v>608</v>
      </c>
      <c r="D294" s="24">
        <v>154880</v>
      </c>
      <c r="E294" s="27">
        <v>301</v>
      </c>
      <c r="F294" s="18"/>
      <c r="G294" s="24">
        <v>350171</v>
      </c>
      <c r="H294" s="27">
        <v>680</v>
      </c>
      <c r="I294" s="24">
        <v>139332</v>
      </c>
      <c r="J294" s="27">
        <v>271</v>
      </c>
      <c r="K294" s="18"/>
      <c r="L294" s="22">
        <v>394087</v>
      </c>
      <c r="M294" s="26">
        <v>765</v>
      </c>
      <c r="N294" s="22">
        <v>149553</v>
      </c>
      <c r="O294" s="26">
        <v>290</v>
      </c>
      <c r="P294" s="18"/>
      <c r="Q294" s="24">
        <v>417275</v>
      </c>
      <c r="R294" s="27">
        <v>810</v>
      </c>
      <c r="S294" s="24">
        <v>159139</v>
      </c>
      <c r="T294" s="27">
        <v>309</v>
      </c>
      <c r="U294" s="14"/>
      <c r="V294" s="24">
        <v>461915</v>
      </c>
      <c r="W294" s="27">
        <v>897</v>
      </c>
      <c r="X294" s="24">
        <v>176516</v>
      </c>
      <c r="Y294" s="27">
        <v>343</v>
      </c>
      <c r="Z294" s="14"/>
      <c r="AA294" s="22">
        <v>438612</v>
      </c>
      <c r="AB294" s="42">
        <v>850</v>
      </c>
      <c r="AC294" s="22">
        <v>167092</v>
      </c>
      <c r="AD294" s="26">
        <v>324</v>
      </c>
      <c r="AE294" s="277"/>
      <c r="AF294" s="83">
        <v>427101</v>
      </c>
      <c r="AG294" s="88">
        <v>828</v>
      </c>
      <c r="AH294" s="83">
        <v>161387</v>
      </c>
      <c r="AI294" s="88">
        <v>313</v>
      </c>
      <c r="AJ294" s="281"/>
      <c r="AK294" s="78">
        <v>410580</v>
      </c>
      <c r="AL294" s="85">
        <v>796</v>
      </c>
      <c r="AM294" s="78">
        <v>151078</v>
      </c>
      <c r="AN294" s="85">
        <v>293</v>
      </c>
      <c r="AP294" s="42"/>
      <c r="AQ294" s="42"/>
      <c r="AR294" s="42"/>
      <c r="AS294" s="112"/>
    </row>
    <row r="295" spans="1:45" x14ac:dyDescent="0.6">
      <c r="A295" s="19" t="s">
        <v>240</v>
      </c>
      <c r="B295" s="43"/>
      <c r="C295" s="43"/>
      <c r="D295" s="24"/>
      <c r="E295" s="27"/>
      <c r="F295" s="18"/>
      <c r="G295" s="24"/>
      <c r="H295" s="27"/>
      <c r="I295" s="24"/>
      <c r="J295" s="27"/>
      <c r="K295" s="18"/>
      <c r="L295" s="22"/>
      <c r="M295" s="26"/>
      <c r="N295" s="22"/>
      <c r="O295" s="26"/>
      <c r="P295" s="18"/>
      <c r="Q295" s="24"/>
      <c r="R295" s="27"/>
      <c r="S295" s="24"/>
      <c r="T295" s="27"/>
      <c r="U295" s="14"/>
      <c r="V295" s="24"/>
      <c r="W295" s="27"/>
      <c r="X295" s="24"/>
      <c r="Y295" s="27"/>
      <c r="Z295" s="14"/>
      <c r="AA295" s="22"/>
      <c r="AB295" s="42"/>
      <c r="AC295" s="22"/>
      <c r="AD295" s="26"/>
      <c r="AE295" s="277"/>
      <c r="AF295" s="83">
        <v>107686</v>
      </c>
      <c r="AG295" s="88">
        <v>387</v>
      </c>
      <c r="AH295" s="83">
        <v>41561</v>
      </c>
      <c r="AI295" s="88">
        <v>149</v>
      </c>
      <c r="AJ295" s="281"/>
      <c r="AK295" s="78">
        <v>146172</v>
      </c>
      <c r="AL295" s="85">
        <v>526</v>
      </c>
      <c r="AM295" s="78">
        <v>54004</v>
      </c>
      <c r="AN295" s="85">
        <v>194</v>
      </c>
      <c r="AP295" s="42"/>
      <c r="AQ295" s="42"/>
      <c r="AR295" s="42"/>
      <c r="AS295" s="112"/>
    </row>
    <row r="296" spans="1:45" x14ac:dyDescent="0.6">
      <c r="A296" s="19" t="s">
        <v>151</v>
      </c>
      <c r="B296" s="43"/>
      <c r="C296" s="43"/>
      <c r="D296" s="24"/>
      <c r="E296" s="27"/>
      <c r="F296" s="18"/>
      <c r="G296" s="24"/>
      <c r="H296" s="27"/>
      <c r="I296" s="24"/>
      <c r="J296" s="27"/>
      <c r="K296" s="18"/>
      <c r="L296" s="22"/>
      <c r="M296" s="26"/>
      <c r="N296" s="22"/>
      <c r="O296" s="26"/>
      <c r="P296" s="18"/>
      <c r="Q296" s="24"/>
      <c r="R296" s="27"/>
      <c r="S296" s="24"/>
      <c r="T296" s="27"/>
      <c r="U296" s="14"/>
      <c r="V296" s="24"/>
      <c r="W296" s="27"/>
      <c r="X296" s="24"/>
      <c r="Y296" s="27"/>
      <c r="Z296" s="14"/>
      <c r="AA296" s="22"/>
      <c r="AB296" s="42"/>
      <c r="AC296" s="22"/>
      <c r="AD296" s="26"/>
      <c r="AE296" s="277"/>
      <c r="AF296" s="83">
        <v>208840</v>
      </c>
      <c r="AG296" s="88">
        <v>689</v>
      </c>
      <c r="AH296" s="83">
        <v>80823</v>
      </c>
      <c r="AI296" s="88">
        <v>267</v>
      </c>
      <c r="AJ296" s="281"/>
      <c r="AK296" s="78">
        <v>208567</v>
      </c>
      <c r="AL296" s="85">
        <v>688</v>
      </c>
      <c r="AM296" s="78">
        <v>78451</v>
      </c>
      <c r="AN296" s="85">
        <v>259</v>
      </c>
      <c r="AP296" s="42"/>
      <c r="AQ296" s="42"/>
      <c r="AR296" s="42"/>
      <c r="AS296" s="112"/>
    </row>
    <row r="297" spans="1:45" x14ac:dyDescent="0.6">
      <c r="A297" s="19" t="s">
        <v>152</v>
      </c>
      <c r="B297" s="43">
        <v>385764</v>
      </c>
      <c r="C297" s="43">
        <v>531</v>
      </c>
      <c r="D297" s="24">
        <v>235526</v>
      </c>
      <c r="E297" s="27">
        <v>324</v>
      </c>
      <c r="F297" s="18"/>
      <c r="G297" s="24">
        <v>491679</v>
      </c>
      <c r="H297" s="27">
        <v>676</v>
      </c>
      <c r="I297" s="24">
        <v>243642</v>
      </c>
      <c r="J297" s="27">
        <v>335</v>
      </c>
      <c r="K297" s="18"/>
      <c r="L297" s="22">
        <v>574060</v>
      </c>
      <c r="M297" s="26">
        <v>790</v>
      </c>
      <c r="N297" s="22">
        <v>279228</v>
      </c>
      <c r="O297" s="26">
        <v>384</v>
      </c>
      <c r="P297" s="18"/>
      <c r="Q297" s="24">
        <v>566797</v>
      </c>
      <c r="R297" s="27">
        <v>780</v>
      </c>
      <c r="S297" s="24">
        <v>279904</v>
      </c>
      <c r="T297" s="27">
        <v>385</v>
      </c>
      <c r="U297" s="14"/>
      <c r="V297" s="24">
        <v>480731</v>
      </c>
      <c r="W297" s="27">
        <v>661</v>
      </c>
      <c r="X297" s="24">
        <v>242843</v>
      </c>
      <c r="Y297" s="27">
        <v>334</v>
      </c>
      <c r="Z297" s="14"/>
      <c r="AA297" s="22">
        <v>481289</v>
      </c>
      <c r="AB297" s="42">
        <v>619</v>
      </c>
      <c r="AC297" s="22">
        <v>238470</v>
      </c>
      <c r="AD297" s="26">
        <v>307</v>
      </c>
      <c r="AE297" s="277"/>
      <c r="AF297" s="83">
        <v>508136</v>
      </c>
      <c r="AG297" s="88">
        <v>653</v>
      </c>
      <c r="AH297" s="83">
        <v>250365</v>
      </c>
      <c r="AI297" s="88">
        <v>322</v>
      </c>
      <c r="AJ297" s="281"/>
      <c r="AK297" s="78">
        <v>208567</v>
      </c>
      <c r="AL297" s="85">
        <v>688</v>
      </c>
      <c r="AM297" s="78">
        <v>78451</v>
      </c>
      <c r="AN297" s="85">
        <v>259</v>
      </c>
      <c r="AP297" s="42"/>
      <c r="AQ297" s="42"/>
      <c r="AR297" s="42"/>
      <c r="AS297" s="112"/>
    </row>
    <row r="298" spans="1:45" x14ac:dyDescent="0.6">
      <c r="A298" s="19" t="s">
        <v>153</v>
      </c>
      <c r="B298" s="43">
        <v>311524</v>
      </c>
      <c r="C298" s="43">
        <v>995</v>
      </c>
      <c r="D298" s="24">
        <v>94506</v>
      </c>
      <c r="E298" s="27">
        <v>302</v>
      </c>
      <c r="F298" s="18"/>
      <c r="G298" s="24">
        <v>287730</v>
      </c>
      <c r="H298" s="27">
        <v>919</v>
      </c>
      <c r="I298" s="24">
        <v>85594</v>
      </c>
      <c r="J298" s="27">
        <v>273</v>
      </c>
      <c r="K298" s="18"/>
      <c r="L298" s="22">
        <v>298920</v>
      </c>
      <c r="M298" s="26">
        <v>955</v>
      </c>
      <c r="N298" s="22">
        <v>84875</v>
      </c>
      <c r="O298" s="26">
        <v>271</v>
      </c>
      <c r="P298" s="18"/>
      <c r="Q298" s="24">
        <v>292170</v>
      </c>
      <c r="R298" s="27">
        <v>933</v>
      </c>
      <c r="S298" s="24">
        <v>83532</v>
      </c>
      <c r="T298" s="27">
        <v>267</v>
      </c>
      <c r="U298" s="14"/>
      <c r="V298" s="24">
        <v>274262</v>
      </c>
      <c r="W298" s="27">
        <v>876</v>
      </c>
      <c r="X298" s="24">
        <v>78522</v>
      </c>
      <c r="Y298" s="27">
        <v>251</v>
      </c>
      <c r="Z298" s="14"/>
      <c r="AA298" s="22">
        <v>264724</v>
      </c>
      <c r="AB298" s="42">
        <v>999</v>
      </c>
      <c r="AC298" s="22">
        <v>75758</v>
      </c>
      <c r="AD298" s="26">
        <v>286</v>
      </c>
      <c r="AE298" s="277"/>
      <c r="AF298" s="83">
        <v>272912</v>
      </c>
      <c r="AG298" s="83">
        <v>1030</v>
      </c>
      <c r="AH298" s="83">
        <v>78546</v>
      </c>
      <c r="AI298" s="88">
        <v>296</v>
      </c>
      <c r="AJ298" s="281"/>
      <c r="AK298" s="78">
        <v>317906</v>
      </c>
      <c r="AL298" s="78">
        <v>1200</v>
      </c>
      <c r="AM298" s="78">
        <v>89632</v>
      </c>
      <c r="AN298" s="85">
        <v>338</v>
      </c>
      <c r="AP298" s="42"/>
      <c r="AQ298" s="42"/>
      <c r="AR298" s="42"/>
      <c r="AS298" s="112"/>
    </row>
    <row r="299" spans="1:45" x14ac:dyDescent="0.6">
      <c r="A299" s="19" t="s">
        <v>154</v>
      </c>
      <c r="B299" s="43">
        <v>178358</v>
      </c>
      <c r="C299" s="43">
        <v>1592</v>
      </c>
      <c r="D299" s="24">
        <v>32964</v>
      </c>
      <c r="E299" s="27">
        <v>294</v>
      </c>
      <c r="F299" s="18"/>
      <c r="G299" s="24">
        <v>159568</v>
      </c>
      <c r="H299" s="24">
        <v>1425</v>
      </c>
      <c r="I299" s="24">
        <v>27874</v>
      </c>
      <c r="J299" s="27">
        <v>249</v>
      </c>
      <c r="K299" s="18"/>
      <c r="L299" s="22">
        <v>151121</v>
      </c>
      <c r="M299" s="22">
        <v>1349</v>
      </c>
      <c r="N299" s="22">
        <v>26228</v>
      </c>
      <c r="O299" s="26">
        <v>234</v>
      </c>
      <c r="P299" s="18"/>
      <c r="Q299" s="24">
        <v>165930</v>
      </c>
      <c r="R299" s="24">
        <v>1482</v>
      </c>
      <c r="S299" s="24">
        <v>28539</v>
      </c>
      <c r="T299" s="27">
        <v>255</v>
      </c>
      <c r="U299" s="14"/>
      <c r="V299" s="24">
        <v>195145</v>
      </c>
      <c r="W299" s="24">
        <v>1742</v>
      </c>
      <c r="X299" s="24">
        <v>34262</v>
      </c>
      <c r="Y299" s="27">
        <v>306</v>
      </c>
      <c r="Z299" s="14"/>
      <c r="AA299" s="22">
        <v>209619</v>
      </c>
      <c r="AB299" s="22">
        <v>2035</v>
      </c>
      <c r="AC299" s="22">
        <v>36727</v>
      </c>
      <c r="AD299" s="26">
        <v>357</v>
      </c>
      <c r="AE299" s="277"/>
      <c r="AF299" s="83">
        <v>199988</v>
      </c>
      <c r="AG299" s="83">
        <v>1942</v>
      </c>
      <c r="AH299" s="83">
        <v>34903</v>
      </c>
      <c r="AI299" s="88">
        <v>339</v>
      </c>
      <c r="AJ299" s="281"/>
      <c r="AK299" s="78">
        <v>216686</v>
      </c>
      <c r="AL299" s="78">
        <v>2104</v>
      </c>
      <c r="AM299" s="78">
        <v>37421</v>
      </c>
      <c r="AN299" s="85">
        <v>363</v>
      </c>
      <c r="AP299" s="42"/>
      <c r="AQ299" s="42"/>
      <c r="AR299" s="42"/>
      <c r="AS299" s="112"/>
    </row>
    <row r="300" spans="1:45" x14ac:dyDescent="0.6">
      <c r="A300" s="199" t="s">
        <v>155</v>
      </c>
      <c r="B300" s="210">
        <v>79</v>
      </c>
      <c r="C300" s="210">
        <v>1</v>
      </c>
      <c r="D300" s="160">
        <v>30</v>
      </c>
      <c r="E300" s="160">
        <v>0</v>
      </c>
      <c r="F300" s="18"/>
      <c r="G300" s="153"/>
      <c r="H300" s="153"/>
      <c r="I300" s="153"/>
      <c r="J300" s="153"/>
      <c r="K300" s="18"/>
      <c r="L300" s="153"/>
      <c r="M300" s="153"/>
      <c r="N300" s="153"/>
      <c r="O300" s="153"/>
      <c r="P300" s="18"/>
      <c r="Q300" s="153"/>
      <c r="R300" s="153"/>
      <c r="S300" s="153"/>
      <c r="T300" s="153"/>
      <c r="U300" s="14"/>
      <c r="V300" s="153"/>
      <c r="W300" s="153"/>
      <c r="X300" s="153"/>
      <c r="Y300" s="153"/>
      <c r="Z300" s="14"/>
      <c r="AA300" s="153">
        <v>170</v>
      </c>
      <c r="AB300" s="153">
        <v>2</v>
      </c>
      <c r="AC300" s="153">
        <v>61</v>
      </c>
      <c r="AD300" s="211">
        <v>1</v>
      </c>
      <c r="AE300" s="277"/>
      <c r="AF300" s="186"/>
      <c r="AG300" s="186"/>
      <c r="AH300" s="186"/>
      <c r="AI300" s="186"/>
      <c r="AJ300" s="281"/>
      <c r="AK300" s="161">
        <v>11</v>
      </c>
      <c r="AL300" s="161">
        <v>0</v>
      </c>
      <c r="AM300" s="161">
        <v>5</v>
      </c>
      <c r="AN300" s="161">
        <v>0</v>
      </c>
      <c r="AP300" s="153"/>
      <c r="AQ300" s="153"/>
      <c r="AR300" s="153"/>
      <c r="AS300" s="186"/>
    </row>
    <row r="301" spans="1:45" x14ac:dyDescent="0.6">
      <c r="A301" s="19" t="s">
        <v>156</v>
      </c>
      <c r="B301" s="43">
        <v>266685</v>
      </c>
      <c r="C301" s="43">
        <v>312</v>
      </c>
      <c r="D301" s="24">
        <v>143585</v>
      </c>
      <c r="E301" s="27">
        <v>168</v>
      </c>
      <c r="F301" s="18"/>
      <c r="G301" s="24">
        <v>306863</v>
      </c>
      <c r="H301" s="27">
        <v>359</v>
      </c>
      <c r="I301" s="24">
        <v>138350</v>
      </c>
      <c r="J301" s="27">
        <v>162</v>
      </c>
      <c r="K301" s="18"/>
      <c r="L301" s="22">
        <v>308745</v>
      </c>
      <c r="M301" s="26">
        <v>362</v>
      </c>
      <c r="N301" s="22">
        <v>131597</v>
      </c>
      <c r="O301" s="26">
        <v>154</v>
      </c>
      <c r="P301" s="18"/>
      <c r="Q301" s="24">
        <v>361509</v>
      </c>
      <c r="R301" s="27">
        <v>423</v>
      </c>
      <c r="S301" s="24">
        <v>155660</v>
      </c>
      <c r="T301" s="27">
        <v>182</v>
      </c>
      <c r="U301" s="14"/>
      <c r="V301" s="24">
        <v>382528</v>
      </c>
      <c r="W301" s="27">
        <v>448</v>
      </c>
      <c r="X301" s="24">
        <v>166728</v>
      </c>
      <c r="Y301" s="27">
        <v>195</v>
      </c>
      <c r="Z301" s="14"/>
      <c r="AA301" s="22">
        <v>359283</v>
      </c>
      <c r="AB301" s="42">
        <v>400</v>
      </c>
      <c r="AC301" s="22">
        <v>153038</v>
      </c>
      <c r="AD301" s="26">
        <v>170</v>
      </c>
      <c r="AE301" s="277"/>
      <c r="AF301" s="83">
        <v>305184</v>
      </c>
      <c r="AG301" s="88">
        <v>340</v>
      </c>
      <c r="AH301" s="83">
        <v>130584</v>
      </c>
      <c r="AI301" s="88">
        <v>145</v>
      </c>
      <c r="AJ301" s="281"/>
      <c r="AK301" s="85"/>
      <c r="AL301" s="85"/>
      <c r="AM301" s="85"/>
      <c r="AN301" s="85"/>
      <c r="AP301" s="42"/>
      <c r="AQ301" s="42"/>
      <c r="AR301" s="42"/>
      <c r="AS301" s="112"/>
    </row>
    <row r="302" spans="1:45" x14ac:dyDescent="0.6">
      <c r="A302" s="19" t="s">
        <v>157</v>
      </c>
      <c r="B302" s="43">
        <v>293013</v>
      </c>
      <c r="C302" s="43">
        <v>613</v>
      </c>
      <c r="D302" s="24">
        <v>145235</v>
      </c>
      <c r="E302" s="27">
        <v>304</v>
      </c>
      <c r="F302" s="18"/>
      <c r="G302" s="24">
        <v>353617</v>
      </c>
      <c r="H302" s="27">
        <v>740</v>
      </c>
      <c r="I302" s="24">
        <v>146102</v>
      </c>
      <c r="J302" s="27">
        <v>306</v>
      </c>
      <c r="K302" s="18"/>
      <c r="L302" s="22">
        <v>404444</v>
      </c>
      <c r="M302" s="26">
        <v>846</v>
      </c>
      <c r="N302" s="22">
        <v>164647</v>
      </c>
      <c r="O302" s="26">
        <v>344</v>
      </c>
      <c r="P302" s="18"/>
      <c r="Q302" s="24">
        <v>371772</v>
      </c>
      <c r="R302" s="27">
        <v>778</v>
      </c>
      <c r="S302" s="24">
        <v>151407</v>
      </c>
      <c r="T302" s="27">
        <v>317</v>
      </c>
      <c r="U302" s="14"/>
      <c r="V302" s="24">
        <v>325179</v>
      </c>
      <c r="W302" s="27">
        <v>680</v>
      </c>
      <c r="X302" s="24">
        <v>135270</v>
      </c>
      <c r="Y302" s="27">
        <v>283</v>
      </c>
      <c r="Z302" s="14"/>
      <c r="AA302" s="22">
        <v>319069</v>
      </c>
      <c r="AB302" s="42">
        <v>669</v>
      </c>
      <c r="AC302" s="22">
        <v>131797</v>
      </c>
      <c r="AD302" s="26">
        <v>276</v>
      </c>
      <c r="AE302" s="277"/>
      <c r="AF302" s="83">
        <v>328992</v>
      </c>
      <c r="AG302" s="88">
        <v>690</v>
      </c>
      <c r="AH302" s="83">
        <v>134275</v>
      </c>
      <c r="AI302" s="88">
        <v>281</v>
      </c>
      <c r="AJ302" s="281"/>
      <c r="AK302" s="78">
        <v>324150</v>
      </c>
      <c r="AL302" s="85">
        <v>680</v>
      </c>
      <c r="AM302" s="78">
        <v>129592</v>
      </c>
      <c r="AN302" s="85">
        <v>272</v>
      </c>
      <c r="AP302" s="42"/>
      <c r="AQ302" s="42"/>
      <c r="AR302" s="42"/>
      <c r="AS302" s="112"/>
    </row>
    <row r="303" spans="1:45" x14ac:dyDescent="0.6">
      <c r="A303" s="19" t="s">
        <v>158</v>
      </c>
      <c r="B303" s="43">
        <v>559210</v>
      </c>
      <c r="C303" s="43">
        <v>1391</v>
      </c>
      <c r="D303" s="24">
        <v>149614</v>
      </c>
      <c r="E303" s="27">
        <v>372</v>
      </c>
      <c r="F303" s="18"/>
      <c r="G303" s="24">
        <v>525723</v>
      </c>
      <c r="H303" s="24">
        <v>1308</v>
      </c>
      <c r="I303" s="24">
        <v>128916</v>
      </c>
      <c r="J303" s="27">
        <v>321</v>
      </c>
      <c r="K303" s="18"/>
      <c r="L303" s="22">
        <v>522640</v>
      </c>
      <c r="M303" s="22">
        <v>1300</v>
      </c>
      <c r="N303" s="22">
        <v>124469</v>
      </c>
      <c r="O303" s="26">
        <v>310</v>
      </c>
      <c r="P303" s="18"/>
      <c r="Q303" s="24">
        <v>565088</v>
      </c>
      <c r="R303" s="24">
        <v>1406</v>
      </c>
      <c r="S303" s="24">
        <v>134618</v>
      </c>
      <c r="T303" s="27">
        <v>335</v>
      </c>
      <c r="U303" s="14"/>
      <c r="V303" s="24">
        <v>553784</v>
      </c>
      <c r="W303" s="24">
        <v>1378</v>
      </c>
      <c r="X303" s="24">
        <v>131071</v>
      </c>
      <c r="Y303" s="27">
        <v>326</v>
      </c>
      <c r="Z303" s="14"/>
      <c r="AA303" s="22">
        <v>534151</v>
      </c>
      <c r="AB303" s="22">
        <v>1349</v>
      </c>
      <c r="AC303" s="22">
        <v>125971</v>
      </c>
      <c r="AD303" s="26">
        <v>318</v>
      </c>
      <c r="AE303" s="277"/>
      <c r="AF303" s="83">
        <v>532563</v>
      </c>
      <c r="AG303" s="83">
        <v>1345</v>
      </c>
      <c r="AH303" s="83">
        <v>126136</v>
      </c>
      <c r="AI303" s="88">
        <v>319</v>
      </c>
      <c r="AJ303" s="281"/>
      <c r="AK303" s="78">
        <v>582462</v>
      </c>
      <c r="AL303" s="78">
        <v>1471</v>
      </c>
      <c r="AM303" s="78">
        <v>135435</v>
      </c>
      <c r="AN303" s="85">
        <v>342</v>
      </c>
      <c r="AP303" s="42"/>
      <c r="AQ303" s="42"/>
      <c r="AR303" s="42"/>
      <c r="AS303" s="112"/>
    </row>
    <row r="304" spans="1:45" x14ac:dyDescent="0.6">
      <c r="A304" s="19" t="s">
        <v>241</v>
      </c>
      <c r="B304" s="43"/>
      <c r="C304" s="43"/>
      <c r="D304" s="24"/>
      <c r="E304" s="27"/>
      <c r="F304" s="18"/>
      <c r="G304" s="24"/>
      <c r="H304" s="24"/>
      <c r="I304" s="24"/>
      <c r="J304" s="27"/>
      <c r="K304" s="18"/>
      <c r="L304" s="22"/>
      <c r="M304" s="22"/>
      <c r="N304" s="22"/>
      <c r="O304" s="26"/>
      <c r="P304" s="18"/>
      <c r="Q304" s="24"/>
      <c r="R304" s="24"/>
      <c r="S304" s="24"/>
      <c r="T304" s="27"/>
      <c r="U304" s="14"/>
      <c r="V304" s="24"/>
      <c r="W304" s="24"/>
      <c r="X304" s="24"/>
      <c r="Y304" s="27"/>
      <c r="Z304" s="14"/>
      <c r="AA304" s="22"/>
      <c r="AB304" s="22"/>
      <c r="AC304" s="22"/>
      <c r="AD304" s="26"/>
      <c r="AE304" s="277"/>
      <c r="AF304" s="83">
        <v>81759</v>
      </c>
      <c r="AG304" s="88">
        <v>634</v>
      </c>
      <c r="AH304" s="83">
        <v>31295</v>
      </c>
      <c r="AI304" s="88">
        <v>243</v>
      </c>
      <c r="AJ304" s="281"/>
      <c r="AK304" s="78">
        <v>52311</v>
      </c>
      <c r="AL304" s="85">
        <v>406</v>
      </c>
      <c r="AM304" s="78">
        <v>19609</v>
      </c>
      <c r="AN304" s="85">
        <v>152</v>
      </c>
      <c r="AP304" s="42"/>
      <c r="AQ304" s="42"/>
      <c r="AR304" s="42"/>
      <c r="AS304" s="112"/>
    </row>
    <row r="305" spans="1:45" x14ac:dyDescent="0.6">
      <c r="A305" s="19" t="s">
        <v>242</v>
      </c>
      <c r="B305" s="43"/>
      <c r="C305" s="43"/>
      <c r="D305" s="24"/>
      <c r="E305" s="27"/>
      <c r="F305" s="18"/>
      <c r="G305" s="24"/>
      <c r="H305" s="24"/>
      <c r="I305" s="24"/>
      <c r="J305" s="27"/>
      <c r="K305" s="18"/>
      <c r="L305" s="22"/>
      <c r="M305" s="22"/>
      <c r="N305" s="22"/>
      <c r="O305" s="26"/>
      <c r="P305" s="18"/>
      <c r="Q305" s="24"/>
      <c r="R305" s="24"/>
      <c r="S305" s="24"/>
      <c r="T305" s="27"/>
      <c r="U305" s="14"/>
      <c r="V305" s="24"/>
      <c r="W305" s="24"/>
      <c r="X305" s="24"/>
      <c r="Y305" s="27"/>
      <c r="Z305" s="14"/>
      <c r="AA305" s="22"/>
      <c r="AB305" s="22"/>
      <c r="AC305" s="22"/>
      <c r="AD305" s="26"/>
      <c r="AE305" s="277"/>
      <c r="AF305" s="83">
        <v>215909</v>
      </c>
      <c r="AG305" s="88">
        <v>459</v>
      </c>
      <c r="AH305" s="83">
        <v>80866</v>
      </c>
      <c r="AI305" s="88">
        <v>172</v>
      </c>
      <c r="AJ305" s="281"/>
      <c r="AK305" s="78">
        <v>285167</v>
      </c>
      <c r="AL305" s="85">
        <v>607</v>
      </c>
      <c r="AM305" s="78">
        <v>103640</v>
      </c>
      <c r="AN305" s="85">
        <v>221</v>
      </c>
      <c r="AP305" s="42"/>
      <c r="AQ305" s="42"/>
      <c r="AR305" s="42"/>
      <c r="AS305" s="112"/>
    </row>
    <row r="306" spans="1:45" x14ac:dyDescent="0.6">
      <c r="A306" s="63" t="s">
        <v>226</v>
      </c>
      <c r="B306" s="43"/>
      <c r="C306" s="43"/>
      <c r="D306" s="24"/>
      <c r="E306" s="67">
        <f>AVERAGE(E291:E303)</f>
        <v>248.18181818181819</v>
      </c>
      <c r="F306" s="18"/>
      <c r="G306" s="24"/>
      <c r="H306" s="24"/>
      <c r="I306" s="24"/>
      <c r="J306" s="67">
        <f>AVERAGE(J291:J303)</f>
        <v>256.7</v>
      </c>
      <c r="K306" s="18"/>
      <c r="L306" s="22"/>
      <c r="M306" s="22"/>
      <c r="N306" s="22"/>
      <c r="O306" s="67">
        <f>AVERAGE(O291:O303)</f>
        <v>264</v>
      </c>
      <c r="P306" s="18"/>
      <c r="Q306" s="24"/>
      <c r="R306" s="24"/>
      <c r="S306" s="24"/>
      <c r="T306" s="67">
        <f>AVERAGE(T291:T303)</f>
        <v>274.8</v>
      </c>
      <c r="U306" s="14"/>
      <c r="V306" s="24"/>
      <c r="W306" s="24"/>
      <c r="X306" s="24"/>
      <c r="Y306" s="67">
        <f>AVERAGE(Y291:Y303)</f>
        <v>280.2</v>
      </c>
      <c r="Z306" s="14"/>
      <c r="AA306" s="22"/>
      <c r="AB306" s="22"/>
      <c r="AC306" s="22"/>
      <c r="AD306" s="67">
        <f>AVERAGE(AD291:AD303)</f>
        <v>248.54545454545453</v>
      </c>
      <c r="AE306" s="277"/>
      <c r="AF306" s="85"/>
      <c r="AG306" s="85"/>
      <c r="AH306" s="85"/>
      <c r="AI306" s="65">
        <f>AVERAGE(AI291:AI305)</f>
        <v>257.71428571428572</v>
      </c>
      <c r="AJ306" s="281"/>
      <c r="AK306" s="85"/>
      <c r="AL306" s="85"/>
      <c r="AM306" s="85"/>
      <c r="AN306" s="65">
        <f>AVERAGE(AN291:AN305)</f>
        <v>247.35714285714286</v>
      </c>
      <c r="AO306" s="18"/>
      <c r="AP306" s="42"/>
      <c r="AQ306" s="42"/>
      <c r="AR306" s="42"/>
      <c r="AS306" s="112"/>
    </row>
    <row r="307" spans="1:45" x14ac:dyDescent="0.6">
      <c r="A307" s="19"/>
      <c r="B307" s="42"/>
      <c r="C307" s="42"/>
      <c r="D307" s="42"/>
      <c r="E307" s="42"/>
      <c r="F307" s="18"/>
      <c r="G307" s="42"/>
      <c r="H307" s="42"/>
      <c r="I307" s="42"/>
      <c r="J307" s="42"/>
      <c r="K307" s="18"/>
      <c r="L307" s="42"/>
      <c r="M307" s="42"/>
      <c r="N307" s="42"/>
      <c r="O307" s="42"/>
      <c r="P307" s="18"/>
      <c r="Q307" s="42"/>
      <c r="R307" s="42"/>
      <c r="S307" s="42"/>
      <c r="T307" s="42"/>
      <c r="U307" s="14"/>
      <c r="V307" s="42"/>
      <c r="W307" s="42"/>
      <c r="X307" s="42"/>
      <c r="Y307" s="42"/>
      <c r="Z307" s="14"/>
      <c r="AA307" s="8"/>
      <c r="AB307" s="8"/>
      <c r="AC307" s="8"/>
      <c r="AD307" s="26"/>
      <c r="AE307" s="277"/>
      <c r="AF307" s="85"/>
      <c r="AG307" s="85"/>
      <c r="AH307" s="85"/>
      <c r="AI307" s="85"/>
      <c r="AJ307" s="281"/>
      <c r="AK307" s="85"/>
      <c r="AL307" s="85"/>
      <c r="AM307" s="85"/>
      <c r="AN307" s="85"/>
      <c r="AO307" s="18"/>
      <c r="AP307" s="42"/>
      <c r="AQ307" s="42"/>
      <c r="AR307" s="42"/>
      <c r="AS307" s="112"/>
    </row>
    <row r="308" spans="1:45" x14ac:dyDescent="0.6">
      <c r="A308" s="19" t="s">
        <v>243</v>
      </c>
      <c r="B308" s="42"/>
      <c r="C308" s="42"/>
      <c r="D308" s="42"/>
      <c r="E308" s="66"/>
      <c r="F308" s="18"/>
      <c r="G308" s="44"/>
      <c r="H308" s="44"/>
      <c r="I308" s="44"/>
      <c r="J308" s="64"/>
      <c r="K308" s="18"/>
      <c r="L308" s="42"/>
      <c r="M308" s="42"/>
      <c r="N308" s="42"/>
      <c r="O308" s="64"/>
      <c r="P308" s="18"/>
      <c r="Q308" s="42"/>
      <c r="R308" s="42"/>
      <c r="S308" s="42"/>
      <c r="T308" s="64"/>
      <c r="U308" s="14"/>
      <c r="V308" s="44"/>
      <c r="W308" s="44"/>
      <c r="X308" s="44"/>
      <c r="Y308" s="64"/>
      <c r="Z308" s="14"/>
      <c r="AA308" s="42"/>
      <c r="AB308" s="42"/>
      <c r="AC308" s="42"/>
      <c r="AD308" s="64"/>
      <c r="AE308" s="277"/>
      <c r="AF308" s="85"/>
      <c r="AG308" s="85"/>
      <c r="AH308" s="85"/>
      <c r="AI308" s="85"/>
      <c r="AJ308" s="281"/>
      <c r="AK308" s="85"/>
      <c r="AL308" s="85"/>
      <c r="AM308" s="85"/>
      <c r="AN308" s="85"/>
      <c r="AO308" s="18"/>
      <c r="AP308" s="42"/>
      <c r="AQ308" s="42"/>
      <c r="AR308" s="42"/>
      <c r="AS308" s="112"/>
    </row>
    <row r="309" spans="1:45" x14ac:dyDescent="0.6">
      <c r="A309" s="19" t="s">
        <v>163</v>
      </c>
      <c r="B309" s="43">
        <v>530020</v>
      </c>
      <c r="C309" s="43">
        <v>342</v>
      </c>
      <c r="D309" s="24">
        <v>648711</v>
      </c>
      <c r="E309" s="27">
        <v>419</v>
      </c>
      <c r="F309" s="18"/>
      <c r="G309" s="24">
        <v>666298</v>
      </c>
      <c r="H309" s="27">
        <v>430</v>
      </c>
      <c r="I309" s="24">
        <v>618224</v>
      </c>
      <c r="J309" s="27">
        <v>399</v>
      </c>
      <c r="K309" s="18"/>
      <c r="L309" s="22">
        <v>700432</v>
      </c>
      <c r="M309" s="26">
        <v>452</v>
      </c>
      <c r="N309" s="22">
        <v>581372</v>
      </c>
      <c r="O309" s="26">
        <v>375</v>
      </c>
      <c r="P309" s="18"/>
      <c r="Q309" s="24">
        <v>726320</v>
      </c>
      <c r="R309" s="27">
        <v>469</v>
      </c>
      <c r="S309" s="24">
        <v>602520</v>
      </c>
      <c r="T309" s="62">
        <v>389</v>
      </c>
      <c r="U309" s="14"/>
      <c r="V309" s="24">
        <v>708191</v>
      </c>
      <c r="W309" s="27">
        <v>457</v>
      </c>
      <c r="X309" s="24">
        <v>597022</v>
      </c>
      <c r="Y309" s="27">
        <v>385</v>
      </c>
      <c r="Z309" s="14"/>
      <c r="AA309" s="22">
        <v>720084</v>
      </c>
      <c r="AB309" s="42">
        <v>480</v>
      </c>
      <c r="AC309" s="22">
        <v>589413</v>
      </c>
      <c r="AD309" s="26">
        <v>393</v>
      </c>
      <c r="AE309" s="277"/>
      <c r="AF309" s="83">
        <v>693026</v>
      </c>
      <c r="AG309" s="88">
        <v>462</v>
      </c>
      <c r="AH309" s="83">
        <v>570619</v>
      </c>
      <c r="AI309" s="88">
        <v>380</v>
      </c>
      <c r="AJ309" s="281"/>
      <c r="AK309" s="78">
        <v>794994</v>
      </c>
      <c r="AL309" s="85">
        <v>530</v>
      </c>
      <c r="AM309" s="78">
        <v>592790</v>
      </c>
      <c r="AN309" s="85">
        <v>395</v>
      </c>
      <c r="AP309" s="42"/>
      <c r="AQ309" s="42"/>
      <c r="AR309" s="42"/>
      <c r="AS309" s="112"/>
    </row>
    <row r="310" spans="1:45" x14ac:dyDescent="0.6">
      <c r="A310" s="19" t="s">
        <v>164</v>
      </c>
      <c r="B310" s="43">
        <v>99393</v>
      </c>
      <c r="C310" s="43">
        <v>217</v>
      </c>
      <c r="D310" s="24">
        <v>143230</v>
      </c>
      <c r="E310" s="27">
        <v>312</v>
      </c>
      <c r="F310" s="18"/>
      <c r="G310" s="24">
        <v>141657</v>
      </c>
      <c r="H310" s="27">
        <v>309</v>
      </c>
      <c r="I310" s="24">
        <v>153394</v>
      </c>
      <c r="J310" s="27">
        <v>334</v>
      </c>
      <c r="K310" s="18"/>
      <c r="L310" s="22">
        <v>148301</v>
      </c>
      <c r="M310" s="26">
        <v>323</v>
      </c>
      <c r="N310" s="22">
        <v>134458</v>
      </c>
      <c r="O310" s="26">
        <v>293</v>
      </c>
      <c r="P310" s="18"/>
      <c r="Q310" s="24">
        <v>150780</v>
      </c>
      <c r="R310" s="27">
        <v>328</v>
      </c>
      <c r="S310" s="24">
        <v>134098</v>
      </c>
      <c r="T310" s="27">
        <v>292</v>
      </c>
      <c r="U310" s="14"/>
      <c r="V310" s="24">
        <v>148831</v>
      </c>
      <c r="W310" s="27">
        <v>324</v>
      </c>
      <c r="X310" s="24">
        <v>133664</v>
      </c>
      <c r="Y310" s="27">
        <v>291</v>
      </c>
      <c r="Z310" s="14"/>
      <c r="AA310" s="22">
        <v>147066</v>
      </c>
      <c r="AB310" s="42">
        <v>414</v>
      </c>
      <c r="AC310" s="22">
        <v>132382</v>
      </c>
      <c r="AD310" s="26">
        <v>373</v>
      </c>
      <c r="AE310" s="277"/>
      <c r="AF310" s="83">
        <v>149082</v>
      </c>
      <c r="AG310" s="88">
        <v>420</v>
      </c>
      <c r="AH310" s="83">
        <v>136492</v>
      </c>
      <c r="AI310" s="88">
        <v>384</v>
      </c>
      <c r="AJ310" s="281"/>
      <c r="AK310" s="78">
        <v>192233</v>
      </c>
      <c r="AL310" s="85">
        <v>542</v>
      </c>
      <c r="AM310" s="78">
        <v>149880</v>
      </c>
      <c r="AN310" s="85">
        <v>422</v>
      </c>
      <c r="AP310" s="42"/>
      <c r="AQ310" s="42"/>
      <c r="AR310" s="42"/>
      <c r="AS310" s="112"/>
    </row>
    <row r="311" spans="1:45" x14ac:dyDescent="0.6">
      <c r="A311" s="19" t="s">
        <v>244</v>
      </c>
      <c r="B311" s="43">
        <v>172339</v>
      </c>
      <c r="C311" s="43">
        <v>191</v>
      </c>
      <c r="D311" s="24">
        <v>199435</v>
      </c>
      <c r="E311" s="27">
        <v>221</v>
      </c>
      <c r="F311" s="18"/>
      <c r="G311" s="24">
        <v>260436</v>
      </c>
      <c r="H311" s="27">
        <v>288</v>
      </c>
      <c r="I311" s="24">
        <v>217183</v>
      </c>
      <c r="J311" s="27">
        <v>240</v>
      </c>
      <c r="K311" s="18"/>
      <c r="L311" s="22">
        <v>311601</v>
      </c>
      <c r="M311" s="26">
        <v>345</v>
      </c>
      <c r="N311" s="22">
        <v>230720</v>
      </c>
      <c r="O311" s="26">
        <v>255</v>
      </c>
      <c r="P311" s="18"/>
      <c r="Q311" s="24">
        <v>463452</v>
      </c>
      <c r="R311" s="27">
        <v>513</v>
      </c>
      <c r="S311" s="24">
        <v>304153</v>
      </c>
      <c r="T311" s="27">
        <v>336</v>
      </c>
      <c r="U311" s="14"/>
      <c r="V311" s="24">
        <v>528695</v>
      </c>
      <c r="W311" s="27">
        <v>585</v>
      </c>
      <c r="X311" s="24">
        <v>346296</v>
      </c>
      <c r="Y311" s="27">
        <v>383</v>
      </c>
      <c r="Z311" s="14"/>
      <c r="AA311" s="22">
        <v>491290</v>
      </c>
      <c r="AB311" s="42">
        <v>480</v>
      </c>
      <c r="AC311" s="22">
        <v>316433</v>
      </c>
      <c r="AD311" s="26">
        <v>309</v>
      </c>
      <c r="AE311" s="277"/>
      <c r="AF311" s="83">
        <v>426502</v>
      </c>
      <c r="AG311" s="88">
        <v>417</v>
      </c>
      <c r="AH311" s="83">
        <v>275724</v>
      </c>
      <c r="AI311" s="88">
        <v>269</v>
      </c>
      <c r="AJ311" s="281"/>
      <c r="AK311" s="78">
        <v>443929</v>
      </c>
      <c r="AL311" s="85">
        <v>434</v>
      </c>
      <c r="AM311" s="78">
        <v>284505</v>
      </c>
      <c r="AN311" s="85">
        <v>278</v>
      </c>
      <c r="AP311" s="42"/>
      <c r="AQ311" s="42"/>
      <c r="AR311" s="42"/>
      <c r="AS311" s="112"/>
    </row>
    <row r="312" spans="1:45" x14ac:dyDescent="0.6">
      <c r="A312" s="19" t="s">
        <v>166</v>
      </c>
      <c r="B312" s="43"/>
      <c r="C312" s="43"/>
      <c r="D312" s="24"/>
      <c r="E312" s="27"/>
      <c r="F312" s="18"/>
      <c r="G312" s="24"/>
      <c r="H312" s="27"/>
      <c r="I312" s="24"/>
      <c r="J312" s="27"/>
      <c r="K312" s="18"/>
      <c r="L312" s="22"/>
      <c r="M312" s="26"/>
      <c r="N312" s="22"/>
      <c r="O312" s="26"/>
      <c r="P312" s="18"/>
      <c r="Q312" s="24"/>
      <c r="R312" s="27"/>
      <c r="S312" s="24"/>
      <c r="T312" s="27"/>
      <c r="U312" s="14"/>
      <c r="V312" s="24"/>
      <c r="W312" s="27"/>
      <c r="X312" s="24"/>
      <c r="Y312" s="27"/>
      <c r="Z312" s="14"/>
      <c r="AA312" s="22"/>
      <c r="AB312" s="42"/>
      <c r="AC312" s="22"/>
      <c r="AD312" s="26"/>
      <c r="AE312" s="277"/>
      <c r="AF312" s="83">
        <v>134218</v>
      </c>
      <c r="AG312" s="88">
        <v>238</v>
      </c>
      <c r="AH312" s="83">
        <v>136353</v>
      </c>
      <c r="AI312" s="88">
        <v>241</v>
      </c>
      <c r="AJ312" s="281"/>
      <c r="AK312" s="78">
        <v>213988</v>
      </c>
      <c r="AL312" s="85">
        <v>379</v>
      </c>
      <c r="AM312" s="78">
        <v>174853</v>
      </c>
      <c r="AN312" s="85">
        <v>309</v>
      </c>
      <c r="AP312" s="42"/>
      <c r="AQ312" s="42"/>
      <c r="AR312" s="42"/>
      <c r="AS312" s="112"/>
    </row>
    <row r="313" spans="1:45" x14ac:dyDescent="0.6">
      <c r="A313" s="19" t="s">
        <v>167</v>
      </c>
      <c r="B313" s="43"/>
      <c r="C313" s="43"/>
      <c r="D313" s="24"/>
      <c r="E313" s="27"/>
      <c r="F313" s="18"/>
      <c r="G313" s="24"/>
      <c r="H313" s="27"/>
      <c r="I313" s="24"/>
      <c r="J313" s="27"/>
      <c r="K313" s="18"/>
      <c r="L313" s="22"/>
      <c r="M313" s="26"/>
      <c r="N313" s="22"/>
      <c r="O313" s="26"/>
      <c r="P313" s="18"/>
      <c r="Q313" s="24"/>
      <c r="R313" s="27"/>
      <c r="S313" s="24"/>
      <c r="T313" s="27"/>
      <c r="U313" s="14"/>
      <c r="V313" s="24"/>
      <c r="W313" s="27"/>
      <c r="X313" s="24"/>
      <c r="Y313" s="27"/>
      <c r="Z313" s="14"/>
      <c r="AA313" s="22"/>
      <c r="AB313" s="42"/>
      <c r="AC313" s="22"/>
      <c r="AD313" s="26"/>
      <c r="AE313" s="277"/>
      <c r="AF313" s="83">
        <v>282529</v>
      </c>
      <c r="AG313" s="88">
        <v>326</v>
      </c>
      <c r="AH313" s="83">
        <v>237427</v>
      </c>
      <c r="AI313" s="88">
        <v>274</v>
      </c>
      <c r="AJ313" s="281"/>
      <c r="AK313" s="78">
        <v>319240</v>
      </c>
      <c r="AL313" s="85">
        <v>368</v>
      </c>
      <c r="AM313" s="78">
        <v>234989</v>
      </c>
      <c r="AN313" s="85">
        <v>271</v>
      </c>
      <c r="AP313" s="42"/>
      <c r="AQ313" s="42"/>
      <c r="AR313" s="42"/>
      <c r="AS313" s="112"/>
    </row>
    <row r="314" spans="1:45" x14ac:dyDescent="0.6">
      <c r="A314" s="19" t="s">
        <v>245</v>
      </c>
      <c r="B314" s="43"/>
      <c r="C314" s="43"/>
      <c r="D314" s="24"/>
      <c r="E314" s="27"/>
      <c r="F314" s="18"/>
      <c r="G314" s="24"/>
      <c r="H314" s="27"/>
      <c r="I314" s="24"/>
      <c r="J314" s="27"/>
      <c r="K314" s="18"/>
      <c r="L314" s="22"/>
      <c r="M314" s="26"/>
      <c r="N314" s="22"/>
      <c r="O314" s="26"/>
      <c r="P314" s="18"/>
      <c r="Q314" s="24"/>
      <c r="R314" s="27"/>
      <c r="S314" s="24"/>
      <c r="T314" s="27"/>
      <c r="U314" s="14"/>
      <c r="V314" s="24"/>
      <c r="W314" s="27"/>
      <c r="X314" s="24"/>
      <c r="Y314" s="27"/>
      <c r="Z314" s="14"/>
      <c r="AA314" s="22"/>
      <c r="AB314" s="42"/>
      <c r="AC314" s="22"/>
      <c r="AD314" s="26"/>
      <c r="AE314" s="277"/>
      <c r="AF314" s="83">
        <v>197755</v>
      </c>
      <c r="AG314" s="88">
        <v>195</v>
      </c>
      <c r="AH314" s="83">
        <v>190460</v>
      </c>
      <c r="AI314" s="88">
        <v>188</v>
      </c>
      <c r="AJ314" s="281"/>
      <c r="AK314" s="78">
        <v>241493</v>
      </c>
      <c r="AL314" s="85">
        <v>238</v>
      </c>
      <c r="AM314" s="78">
        <v>200063</v>
      </c>
      <c r="AN314" s="85">
        <v>197</v>
      </c>
      <c r="AP314" s="42"/>
      <c r="AQ314" s="42"/>
      <c r="AR314" s="42"/>
      <c r="AS314" s="112"/>
    </row>
    <row r="315" spans="1:45" x14ac:dyDescent="0.6">
      <c r="A315" s="19" t="s">
        <v>169</v>
      </c>
      <c r="B315" s="43"/>
      <c r="C315" s="43"/>
      <c r="D315" s="24"/>
      <c r="E315" s="27"/>
      <c r="F315" s="18"/>
      <c r="G315" s="24"/>
      <c r="H315" s="27"/>
      <c r="I315" s="24"/>
      <c r="J315" s="27"/>
      <c r="K315" s="18"/>
      <c r="L315" s="22"/>
      <c r="M315" s="26"/>
      <c r="N315" s="22"/>
      <c r="O315" s="26"/>
      <c r="P315" s="18"/>
      <c r="Q315" s="24"/>
      <c r="R315" s="27"/>
      <c r="S315" s="24"/>
      <c r="T315" s="27"/>
      <c r="U315" s="14"/>
      <c r="V315" s="24"/>
      <c r="W315" s="27"/>
      <c r="X315" s="24"/>
      <c r="Y315" s="27"/>
      <c r="Z315" s="14"/>
      <c r="AA315" s="22"/>
      <c r="AB315" s="42"/>
      <c r="AC315" s="22"/>
      <c r="AD315" s="26"/>
      <c r="AE315" s="277"/>
      <c r="AF315" s="83">
        <v>682795</v>
      </c>
      <c r="AG315" s="88">
        <v>339</v>
      </c>
      <c r="AH315" s="83">
        <v>530439</v>
      </c>
      <c r="AI315" s="88">
        <v>263</v>
      </c>
      <c r="AJ315" s="281"/>
      <c r="AK315" s="78">
        <v>811430</v>
      </c>
      <c r="AL315" s="85">
        <v>402</v>
      </c>
      <c r="AM315" s="78">
        <v>568311</v>
      </c>
      <c r="AN315" s="85">
        <v>282</v>
      </c>
      <c r="AP315" s="42"/>
      <c r="AQ315" s="42"/>
      <c r="AR315" s="42"/>
      <c r="AS315" s="112"/>
    </row>
    <row r="316" spans="1:45" x14ac:dyDescent="0.6">
      <c r="A316" s="19" t="s">
        <v>170</v>
      </c>
      <c r="B316" s="43">
        <v>177368</v>
      </c>
      <c r="C316" s="43">
        <v>197</v>
      </c>
      <c r="D316" s="24">
        <v>255655</v>
      </c>
      <c r="E316" s="27">
        <v>284</v>
      </c>
      <c r="F316" s="18"/>
      <c r="G316" s="24">
        <v>249971</v>
      </c>
      <c r="H316" s="27">
        <v>278</v>
      </c>
      <c r="I316" s="24">
        <v>254982</v>
      </c>
      <c r="J316" s="27">
        <v>283</v>
      </c>
      <c r="K316" s="18"/>
      <c r="L316" s="22">
        <v>270593</v>
      </c>
      <c r="M316" s="26">
        <v>301</v>
      </c>
      <c r="N316" s="22">
        <v>244305</v>
      </c>
      <c r="O316" s="26">
        <v>271</v>
      </c>
      <c r="P316" s="18"/>
      <c r="Q316" s="24">
        <v>267332</v>
      </c>
      <c r="R316" s="27">
        <v>297</v>
      </c>
      <c r="S316" s="24">
        <v>237146</v>
      </c>
      <c r="T316" s="27">
        <v>263</v>
      </c>
      <c r="U316" s="14"/>
      <c r="V316" s="24">
        <v>262757</v>
      </c>
      <c r="W316" s="27">
        <v>292</v>
      </c>
      <c r="X316" s="24">
        <v>237665</v>
      </c>
      <c r="Y316" s="27">
        <v>264</v>
      </c>
      <c r="Z316" s="14"/>
      <c r="AA316" s="22">
        <v>277653</v>
      </c>
      <c r="AB316" s="42">
        <v>366</v>
      </c>
      <c r="AC316" s="22">
        <v>246781</v>
      </c>
      <c r="AD316" s="26">
        <v>325</v>
      </c>
      <c r="AE316" s="277"/>
      <c r="AF316" s="83">
        <v>277455</v>
      </c>
      <c r="AG316" s="88">
        <v>366</v>
      </c>
      <c r="AH316" s="83">
        <v>246466</v>
      </c>
      <c r="AI316" s="88">
        <v>325</v>
      </c>
      <c r="AJ316" s="281"/>
      <c r="AK316" s="78">
        <v>304340</v>
      </c>
      <c r="AL316" s="85">
        <v>401</v>
      </c>
      <c r="AM316" s="78">
        <v>242982</v>
      </c>
      <c r="AN316" s="85">
        <v>320</v>
      </c>
      <c r="AP316" s="42"/>
      <c r="AQ316" s="42"/>
      <c r="AR316" s="42"/>
      <c r="AS316" s="112"/>
    </row>
    <row r="317" spans="1:45" x14ac:dyDescent="0.6">
      <c r="A317" s="19" t="s">
        <v>171</v>
      </c>
      <c r="B317" s="43">
        <v>252894</v>
      </c>
      <c r="C317" s="43">
        <v>757</v>
      </c>
      <c r="D317" s="24">
        <v>136662</v>
      </c>
      <c r="E317" s="27">
        <v>409</v>
      </c>
      <c r="F317" s="18"/>
      <c r="G317" s="24">
        <v>315823</v>
      </c>
      <c r="H317" s="27">
        <v>946</v>
      </c>
      <c r="I317" s="24">
        <v>143645</v>
      </c>
      <c r="J317" s="27">
        <v>430</v>
      </c>
      <c r="K317" s="18"/>
      <c r="L317" s="22">
        <v>335134</v>
      </c>
      <c r="M317" s="22">
        <v>1003</v>
      </c>
      <c r="N317" s="22">
        <v>139977</v>
      </c>
      <c r="O317" s="26">
        <v>419</v>
      </c>
      <c r="P317" s="18"/>
      <c r="Q317" s="24">
        <v>349961</v>
      </c>
      <c r="R317" s="24">
        <v>1048</v>
      </c>
      <c r="S317" s="24">
        <v>146311</v>
      </c>
      <c r="T317" s="27">
        <v>438</v>
      </c>
      <c r="U317" s="14"/>
      <c r="V317" s="24">
        <v>380768</v>
      </c>
      <c r="W317" s="24">
        <v>1140</v>
      </c>
      <c r="X317" s="24">
        <v>161117</v>
      </c>
      <c r="Y317" s="27">
        <v>482</v>
      </c>
      <c r="Z317" s="14"/>
      <c r="AA317" s="22">
        <v>364157</v>
      </c>
      <c r="AB317" s="22">
        <v>1009</v>
      </c>
      <c r="AC317" s="22">
        <v>154841</v>
      </c>
      <c r="AD317" s="26">
        <v>429</v>
      </c>
      <c r="AE317" s="277"/>
      <c r="AF317" s="83">
        <v>357377</v>
      </c>
      <c r="AG317" s="88">
        <v>990</v>
      </c>
      <c r="AH317" s="83">
        <v>153153</v>
      </c>
      <c r="AI317" s="88">
        <v>424</v>
      </c>
      <c r="AJ317" s="281"/>
      <c r="AK317" s="78">
        <v>380556</v>
      </c>
      <c r="AL317" s="78">
        <v>1054</v>
      </c>
      <c r="AM317" s="78">
        <v>156739</v>
      </c>
      <c r="AN317" s="85">
        <v>434</v>
      </c>
      <c r="AP317" s="42"/>
      <c r="AQ317" s="42"/>
      <c r="AR317" s="42"/>
      <c r="AS317" s="112"/>
    </row>
    <row r="318" spans="1:45" x14ac:dyDescent="0.6">
      <c r="A318" s="19" t="s">
        <v>172</v>
      </c>
      <c r="B318" s="43"/>
      <c r="C318" s="43"/>
      <c r="D318" s="24"/>
      <c r="E318" s="27"/>
      <c r="F318" s="18"/>
      <c r="G318" s="24"/>
      <c r="H318" s="27"/>
      <c r="I318" s="24"/>
      <c r="J318" s="27"/>
      <c r="K318" s="18"/>
      <c r="L318" s="22"/>
      <c r="M318" s="22"/>
      <c r="N318" s="22"/>
      <c r="O318" s="26"/>
      <c r="P318" s="18"/>
      <c r="Q318" s="24"/>
      <c r="R318" s="24"/>
      <c r="S318" s="24"/>
      <c r="T318" s="27"/>
      <c r="U318" s="14"/>
      <c r="V318" s="24"/>
      <c r="W318" s="24"/>
      <c r="X318" s="24"/>
      <c r="Y318" s="27"/>
      <c r="Z318" s="14"/>
      <c r="AA318" s="22"/>
      <c r="AB318" s="22"/>
      <c r="AC318" s="22"/>
      <c r="AD318" s="26"/>
      <c r="AE318" s="277"/>
      <c r="AF318" s="83">
        <v>397402</v>
      </c>
      <c r="AG318" s="88">
        <v>468</v>
      </c>
      <c r="AH318" s="83">
        <v>291461</v>
      </c>
      <c r="AI318" s="88">
        <v>343</v>
      </c>
      <c r="AJ318" s="281"/>
      <c r="AK318" s="78">
        <v>458972</v>
      </c>
      <c r="AL318" s="85">
        <v>541</v>
      </c>
      <c r="AM318" s="78">
        <v>312620</v>
      </c>
      <c r="AN318" s="85">
        <v>368</v>
      </c>
      <c r="AP318" s="42"/>
      <c r="AQ318" s="42"/>
      <c r="AR318" s="42"/>
      <c r="AS318" s="112"/>
    </row>
    <row r="319" spans="1:45" x14ac:dyDescent="0.6">
      <c r="A319" s="19" t="s">
        <v>173</v>
      </c>
      <c r="B319" s="43">
        <v>376265</v>
      </c>
      <c r="C319" s="43">
        <v>314</v>
      </c>
      <c r="D319" s="24">
        <v>572381</v>
      </c>
      <c r="E319" s="27">
        <v>477</v>
      </c>
      <c r="F319" s="18"/>
      <c r="G319" s="24">
        <v>530453</v>
      </c>
      <c r="H319" s="27">
        <v>442</v>
      </c>
      <c r="I319" s="24">
        <v>577054</v>
      </c>
      <c r="J319" s="27">
        <v>481</v>
      </c>
      <c r="K319" s="18"/>
      <c r="L319" s="22">
        <v>531336</v>
      </c>
      <c r="M319" s="26">
        <v>443</v>
      </c>
      <c r="N319" s="22">
        <v>492915</v>
      </c>
      <c r="O319" s="26">
        <v>411</v>
      </c>
      <c r="P319" s="18"/>
      <c r="Q319" s="24">
        <v>447494</v>
      </c>
      <c r="R319" s="27">
        <v>373</v>
      </c>
      <c r="S319" s="24">
        <v>410882</v>
      </c>
      <c r="T319" s="27">
        <v>342</v>
      </c>
      <c r="U319" s="14"/>
      <c r="V319" s="24">
        <v>465970</v>
      </c>
      <c r="W319" s="27">
        <v>388</v>
      </c>
      <c r="X319" s="24">
        <v>437370</v>
      </c>
      <c r="Y319" s="27">
        <v>364</v>
      </c>
      <c r="Z319" s="14"/>
      <c r="AA319" s="22">
        <v>498900</v>
      </c>
      <c r="AB319" s="42">
        <v>355</v>
      </c>
      <c r="AC319" s="22">
        <v>472301</v>
      </c>
      <c r="AD319" s="26">
        <v>336</v>
      </c>
      <c r="AE319" s="277"/>
      <c r="AF319" s="83">
        <v>558056</v>
      </c>
      <c r="AG319" s="88">
        <v>397</v>
      </c>
      <c r="AH319" s="83">
        <v>520400</v>
      </c>
      <c r="AI319" s="88">
        <v>371</v>
      </c>
      <c r="AJ319" s="281"/>
      <c r="AK319" s="78">
        <v>647622</v>
      </c>
      <c r="AL319" s="85">
        <v>461</v>
      </c>
      <c r="AM319" s="78">
        <v>532403</v>
      </c>
      <c r="AN319" s="85">
        <v>379</v>
      </c>
      <c r="AP319" s="42"/>
      <c r="AQ319" s="42"/>
      <c r="AR319" s="42"/>
      <c r="AS319" s="112"/>
    </row>
    <row r="320" spans="1:45" x14ac:dyDescent="0.6">
      <c r="A320" s="19" t="s">
        <v>174</v>
      </c>
      <c r="B320" s="43"/>
      <c r="C320" s="43"/>
      <c r="D320" s="24"/>
      <c r="E320" s="27"/>
      <c r="F320" s="18"/>
      <c r="G320" s="24"/>
      <c r="H320" s="27"/>
      <c r="I320" s="24"/>
      <c r="J320" s="27"/>
      <c r="K320" s="18"/>
      <c r="L320" s="22"/>
      <c r="M320" s="26"/>
      <c r="N320" s="22"/>
      <c r="O320" s="26"/>
      <c r="P320" s="18"/>
      <c r="Q320" s="24"/>
      <c r="R320" s="27"/>
      <c r="S320" s="24"/>
      <c r="T320" s="27"/>
      <c r="U320" s="14"/>
      <c r="V320" s="24"/>
      <c r="W320" s="27"/>
      <c r="X320" s="24"/>
      <c r="Y320" s="27"/>
      <c r="Z320" s="14"/>
      <c r="AA320" s="22"/>
      <c r="AB320" s="42"/>
      <c r="AC320" s="22"/>
      <c r="AD320" s="26"/>
      <c r="AE320" s="277"/>
      <c r="AF320" s="83">
        <v>128739</v>
      </c>
      <c r="AG320" s="88">
        <v>306</v>
      </c>
      <c r="AH320" s="83">
        <v>102705</v>
      </c>
      <c r="AI320" s="88">
        <v>244</v>
      </c>
      <c r="AJ320" s="281"/>
      <c r="AK320" s="78">
        <v>153146</v>
      </c>
      <c r="AL320" s="85">
        <v>364</v>
      </c>
      <c r="AM320" s="78">
        <v>107953</v>
      </c>
      <c r="AN320" s="85">
        <v>256</v>
      </c>
      <c r="AP320" s="42"/>
      <c r="AQ320" s="42"/>
      <c r="AR320" s="42"/>
      <c r="AS320" s="112"/>
    </row>
    <row r="321" spans="1:45" x14ac:dyDescent="0.6">
      <c r="A321" s="19" t="s">
        <v>175</v>
      </c>
      <c r="B321" s="43"/>
      <c r="C321" s="43"/>
      <c r="D321" s="24"/>
      <c r="E321" s="27"/>
      <c r="F321" s="18"/>
      <c r="G321" s="24"/>
      <c r="H321" s="27"/>
      <c r="I321" s="24"/>
      <c r="J321" s="27"/>
      <c r="K321" s="18"/>
      <c r="L321" s="22"/>
      <c r="M321" s="26"/>
      <c r="N321" s="22"/>
      <c r="O321" s="26"/>
      <c r="P321" s="18"/>
      <c r="Q321" s="24"/>
      <c r="R321" s="27"/>
      <c r="S321" s="24"/>
      <c r="T321" s="27"/>
      <c r="U321" s="14"/>
      <c r="V321" s="24"/>
      <c r="W321" s="27"/>
      <c r="X321" s="24"/>
      <c r="Y321" s="27"/>
      <c r="Z321" s="14"/>
      <c r="AA321" s="22"/>
      <c r="AB321" s="42"/>
      <c r="AC321" s="22"/>
      <c r="AD321" s="26"/>
      <c r="AE321" s="277"/>
      <c r="AF321" s="83">
        <v>213903</v>
      </c>
      <c r="AG321" s="88">
        <v>419</v>
      </c>
      <c r="AH321" s="83">
        <v>160208</v>
      </c>
      <c r="AI321" s="88">
        <v>314</v>
      </c>
      <c r="AJ321" s="281"/>
      <c r="AK321" s="78">
        <v>244917</v>
      </c>
      <c r="AL321" s="85">
        <v>479</v>
      </c>
      <c r="AM321" s="78">
        <v>168643</v>
      </c>
      <c r="AN321" s="85">
        <v>330</v>
      </c>
      <c r="AP321" s="42"/>
      <c r="AQ321" s="42"/>
      <c r="AR321" s="42"/>
      <c r="AS321" s="112"/>
    </row>
    <row r="322" spans="1:45" x14ac:dyDescent="0.6">
      <c r="A322" s="19" t="s">
        <v>246</v>
      </c>
      <c r="B322" s="43"/>
      <c r="C322" s="43"/>
      <c r="D322" s="24"/>
      <c r="E322" s="27"/>
      <c r="F322" s="18"/>
      <c r="G322" s="24"/>
      <c r="H322" s="27"/>
      <c r="I322" s="24"/>
      <c r="J322" s="27"/>
      <c r="K322" s="18"/>
      <c r="L322" s="22"/>
      <c r="M322" s="26"/>
      <c r="N322" s="22"/>
      <c r="O322" s="26"/>
      <c r="P322" s="18"/>
      <c r="Q322" s="24"/>
      <c r="R322" s="27"/>
      <c r="S322" s="24"/>
      <c r="T322" s="27"/>
      <c r="U322" s="14"/>
      <c r="V322" s="24"/>
      <c r="W322" s="27"/>
      <c r="X322" s="24"/>
      <c r="Y322" s="27"/>
      <c r="Z322" s="14"/>
      <c r="AA322" s="22"/>
      <c r="AB322" s="42"/>
      <c r="AC322" s="22"/>
      <c r="AD322" s="26"/>
      <c r="AE322" s="277"/>
      <c r="AF322" s="83">
        <v>96821</v>
      </c>
      <c r="AG322" s="88">
        <v>409</v>
      </c>
      <c r="AH322" s="83">
        <v>75824</v>
      </c>
      <c r="AI322" s="88">
        <v>320</v>
      </c>
      <c r="AJ322" s="281"/>
      <c r="AK322" s="78">
        <v>107351</v>
      </c>
      <c r="AL322" s="85">
        <v>453</v>
      </c>
      <c r="AM322" s="78">
        <v>77221</v>
      </c>
      <c r="AN322" s="85">
        <v>326</v>
      </c>
      <c r="AP322" s="42"/>
      <c r="AQ322" s="42"/>
      <c r="AR322" s="42"/>
      <c r="AS322" s="112"/>
    </row>
    <row r="323" spans="1:45" x14ac:dyDescent="0.6">
      <c r="A323" s="19" t="s">
        <v>177</v>
      </c>
      <c r="B323" s="43">
        <v>43707</v>
      </c>
      <c r="C323" s="43">
        <v>168</v>
      </c>
      <c r="D323" s="24">
        <v>58767</v>
      </c>
      <c r="E323" s="27">
        <v>226</v>
      </c>
      <c r="F323" s="18"/>
      <c r="G323" s="24">
        <v>69707</v>
      </c>
      <c r="H323" s="27">
        <v>268</v>
      </c>
      <c r="I323" s="24">
        <v>72915</v>
      </c>
      <c r="J323" s="27">
        <v>280</v>
      </c>
      <c r="K323" s="18"/>
      <c r="L323" s="22">
        <v>72051</v>
      </c>
      <c r="M323" s="26">
        <v>277</v>
      </c>
      <c r="N323" s="22">
        <v>59885</v>
      </c>
      <c r="O323" s="26">
        <v>230</v>
      </c>
      <c r="P323" s="18"/>
      <c r="Q323" s="24">
        <v>86909</v>
      </c>
      <c r="R323" s="27">
        <v>334</v>
      </c>
      <c r="S323" s="24">
        <v>70096</v>
      </c>
      <c r="T323" s="27">
        <v>270</v>
      </c>
      <c r="U323" s="14"/>
      <c r="V323" s="24">
        <v>90866</v>
      </c>
      <c r="W323" s="27">
        <v>349</v>
      </c>
      <c r="X323" s="24">
        <v>72047</v>
      </c>
      <c r="Y323" s="27">
        <v>277</v>
      </c>
      <c r="Z323" s="14"/>
      <c r="AA323" s="22">
        <v>71031</v>
      </c>
      <c r="AB323" s="42">
        <v>253</v>
      </c>
      <c r="AC323" s="22">
        <v>57709</v>
      </c>
      <c r="AD323" s="26">
        <v>205</v>
      </c>
      <c r="AE323" s="277"/>
      <c r="AF323" s="83">
        <v>74855</v>
      </c>
      <c r="AG323" s="88">
        <v>266</v>
      </c>
      <c r="AH323" s="83">
        <v>59595</v>
      </c>
      <c r="AI323" s="88">
        <v>212</v>
      </c>
      <c r="AJ323" s="281"/>
      <c r="AK323" s="78">
        <v>95593</v>
      </c>
      <c r="AL323" s="85">
        <v>340</v>
      </c>
      <c r="AM323" s="78">
        <v>70229</v>
      </c>
      <c r="AN323" s="85">
        <v>250</v>
      </c>
      <c r="AP323" s="42"/>
      <c r="AQ323" s="42"/>
      <c r="AR323" s="42"/>
      <c r="AS323" s="112"/>
    </row>
    <row r="324" spans="1:45" x14ac:dyDescent="0.6">
      <c r="A324" s="19" t="s">
        <v>178</v>
      </c>
      <c r="B324" s="43"/>
      <c r="C324" s="43"/>
      <c r="D324" s="24"/>
      <c r="E324" s="27"/>
      <c r="F324" s="18"/>
      <c r="G324" s="24"/>
      <c r="H324" s="27"/>
      <c r="I324" s="24"/>
      <c r="J324" s="27"/>
      <c r="K324" s="18"/>
      <c r="L324" s="22"/>
      <c r="M324" s="26"/>
      <c r="N324" s="22"/>
      <c r="O324" s="26"/>
      <c r="P324" s="18"/>
      <c r="Q324" s="24"/>
      <c r="R324" s="27"/>
      <c r="S324" s="24"/>
      <c r="T324" s="27"/>
      <c r="U324" s="14"/>
      <c r="V324" s="24"/>
      <c r="W324" s="27"/>
      <c r="X324" s="24"/>
      <c r="Y324" s="27"/>
      <c r="Z324" s="14"/>
      <c r="AA324" s="22"/>
      <c r="AB324" s="42"/>
      <c r="AC324" s="22"/>
      <c r="AD324" s="26"/>
      <c r="AE324" s="277"/>
      <c r="AF324" s="83">
        <v>57802</v>
      </c>
      <c r="AG324" s="88">
        <v>197</v>
      </c>
      <c r="AH324" s="83">
        <v>58062</v>
      </c>
      <c r="AI324" s="88">
        <v>198</v>
      </c>
      <c r="AJ324" s="281"/>
      <c r="AK324" s="78">
        <v>74319</v>
      </c>
      <c r="AL324" s="85">
        <v>254</v>
      </c>
      <c r="AM324" s="78">
        <v>60483</v>
      </c>
      <c r="AN324" s="85">
        <v>206</v>
      </c>
      <c r="AP324" s="42"/>
      <c r="AQ324" s="42"/>
      <c r="AR324" s="42"/>
      <c r="AS324" s="112"/>
    </row>
    <row r="325" spans="1:45" x14ac:dyDescent="0.6">
      <c r="A325" s="19" t="s">
        <v>247</v>
      </c>
      <c r="B325" s="43"/>
      <c r="C325" s="43"/>
      <c r="D325" s="24"/>
      <c r="E325" s="27"/>
      <c r="F325" s="18"/>
      <c r="G325" s="24"/>
      <c r="H325" s="27"/>
      <c r="I325" s="24"/>
      <c r="J325" s="27"/>
      <c r="K325" s="18"/>
      <c r="L325" s="22"/>
      <c r="M325" s="26"/>
      <c r="N325" s="22"/>
      <c r="O325" s="26"/>
      <c r="P325" s="18"/>
      <c r="Q325" s="24"/>
      <c r="R325" s="27"/>
      <c r="S325" s="24"/>
      <c r="T325" s="27"/>
      <c r="U325" s="14"/>
      <c r="V325" s="24"/>
      <c r="W325" s="27"/>
      <c r="X325" s="24"/>
      <c r="Y325" s="27"/>
      <c r="Z325" s="14"/>
      <c r="AA325" s="22"/>
      <c r="AB325" s="42"/>
      <c r="AC325" s="22"/>
      <c r="AD325" s="26"/>
      <c r="AE325" s="277"/>
      <c r="AF325" s="83">
        <v>3669</v>
      </c>
      <c r="AG325" s="88">
        <v>15</v>
      </c>
      <c r="AH325" s="83">
        <v>5405</v>
      </c>
      <c r="AI325" s="88">
        <v>21</v>
      </c>
      <c r="AJ325" s="281"/>
      <c r="AK325" s="78">
        <v>2866</v>
      </c>
      <c r="AL325" s="85">
        <v>11</v>
      </c>
      <c r="AM325" s="78">
        <v>3172</v>
      </c>
      <c r="AN325" s="85">
        <v>13</v>
      </c>
      <c r="AP325" s="42"/>
      <c r="AQ325" s="42"/>
      <c r="AR325" s="42"/>
      <c r="AS325" s="112"/>
    </row>
    <row r="326" spans="1:45" x14ac:dyDescent="0.6">
      <c r="A326" s="19" t="s">
        <v>180</v>
      </c>
      <c r="B326" s="43">
        <v>254080</v>
      </c>
      <c r="C326" s="43">
        <v>1072</v>
      </c>
      <c r="D326" s="24">
        <v>140690</v>
      </c>
      <c r="E326" s="27">
        <v>594</v>
      </c>
      <c r="F326" s="18"/>
      <c r="G326" s="24">
        <v>235510</v>
      </c>
      <c r="H326" s="27">
        <v>994</v>
      </c>
      <c r="I326" s="24">
        <v>124094</v>
      </c>
      <c r="J326" s="27">
        <v>524</v>
      </c>
      <c r="K326" s="18"/>
      <c r="L326" s="22">
        <v>211736</v>
      </c>
      <c r="M326" s="26">
        <v>893</v>
      </c>
      <c r="N326" s="22">
        <v>99839</v>
      </c>
      <c r="O326" s="26">
        <v>421</v>
      </c>
      <c r="P326" s="18"/>
      <c r="Q326" s="24">
        <v>198141</v>
      </c>
      <c r="R326" s="27">
        <v>836</v>
      </c>
      <c r="S326" s="24">
        <v>92310</v>
      </c>
      <c r="T326" s="27">
        <v>389</v>
      </c>
      <c r="U326" s="14"/>
      <c r="V326" s="24">
        <v>183274</v>
      </c>
      <c r="W326" s="27">
        <v>773</v>
      </c>
      <c r="X326" s="24">
        <v>85231</v>
      </c>
      <c r="Y326" s="27">
        <v>360</v>
      </c>
      <c r="Z326" s="14"/>
      <c r="AA326" s="22">
        <v>186979</v>
      </c>
      <c r="AB326" s="42">
        <v>959</v>
      </c>
      <c r="AC326" s="22">
        <v>86342</v>
      </c>
      <c r="AD326" s="26">
        <v>443</v>
      </c>
      <c r="AE326" s="277"/>
      <c r="AF326" s="83">
        <v>180624</v>
      </c>
      <c r="AG326" s="88">
        <v>926</v>
      </c>
      <c r="AH326" s="83">
        <v>83450</v>
      </c>
      <c r="AI326" s="88">
        <v>428</v>
      </c>
      <c r="AJ326" s="281"/>
      <c r="AK326" s="78">
        <v>199214</v>
      </c>
      <c r="AL326" s="78">
        <v>1022</v>
      </c>
      <c r="AM326" s="78">
        <v>89406</v>
      </c>
      <c r="AN326" s="85">
        <v>458</v>
      </c>
      <c r="AP326" s="42"/>
      <c r="AQ326" s="42"/>
      <c r="AR326" s="42"/>
      <c r="AS326" s="112"/>
    </row>
    <row r="327" spans="1:45" x14ac:dyDescent="0.6">
      <c r="A327" s="19" t="s">
        <v>181</v>
      </c>
      <c r="B327" s="43"/>
      <c r="C327" s="43"/>
      <c r="D327" s="24"/>
      <c r="E327" s="27"/>
      <c r="F327" s="18"/>
      <c r="G327" s="24"/>
      <c r="H327" s="27"/>
      <c r="I327" s="24"/>
      <c r="J327" s="27"/>
      <c r="K327" s="18"/>
      <c r="L327" s="22"/>
      <c r="M327" s="26"/>
      <c r="N327" s="22"/>
      <c r="O327" s="26"/>
      <c r="P327" s="18"/>
      <c r="Q327" s="24"/>
      <c r="R327" s="27"/>
      <c r="S327" s="24"/>
      <c r="T327" s="27"/>
      <c r="U327" s="14"/>
      <c r="V327" s="24"/>
      <c r="W327" s="27"/>
      <c r="X327" s="24"/>
      <c r="Y327" s="27"/>
      <c r="Z327" s="14"/>
      <c r="AA327" s="22"/>
      <c r="AB327" s="42"/>
      <c r="AC327" s="22"/>
      <c r="AD327" s="26"/>
      <c r="AE327" s="277"/>
      <c r="AF327" s="83">
        <v>480307</v>
      </c>
      <c r="AG327" s="88">
        <v>230</v>
      </c>
      <c r="AH327" s="83">
        <v>436747</v>
      </c>
      <c r="AI327" s="88">
        <v>210</v>
      </c>
      <c r="AJ327" s="281"/>
      <c r="AK327" s="78">
        <v>557141</v>
      </c>
      <c r="AL327" s="85">
        <v>267</v>
      </c>
      <c r="AM327" s="78">
        <v>443852</v>
      </c>
      <c r="AN327" s="85">
        <v>213</v>
      </c>
      <c r="AP327" s="42"/>
      <c r="AQ327" s="42"/>
      <c r="AR327" s="42"/>
      <c r="AS327" s="112"/>
    </row>
    <row r="328" spans="1:45" x14ac:dyDescent="0.6">
      <c r="A328" s="19" t="s">
        <v>182</v>
      </c>
      <c r="B328" s="43"/>
      <c r="C328" s="43"/>
      <c r="D328" s="24"/>
      <c r="E328" s="27"/>
      <c r="F328" s="18"/>
      <c r="G328" s="24"/>
      <c r="H328" s="27"/>
      <c r="I328" s="24"/>
      <c r="J328" s="27"/>
      <c r="K328" s="18"/>
      <c r="L328" s="22"/>
      <c r="M328" s="26"/>
      <c r="N328" s="22"/>
      <c r="O328" s="26"/>
      <c r="P328" s="18"/>
      <c r="Q328" s="24"/>
      <c r="R328" s="27"/>
      <c r="S328" s="24"/>
      <c r="T328" s="27"/>
      <c r="U328" s="14"/>
      <c r="V328" s="24"/>
      <c r="W328" s="27"/>
      <c r="X328" s="24"/>
      <c r="Y328" s="27"/>
      <c r="Z328" s="14"/>
      <c r="AA328" s="22"/>
      <c r="AB328" s="42"/>
      <c r="AC328" s="22"/>
      <c r="AD328" s="26"/>
      <c r="AE328" s="277"/>
      <c r="AF328" s="83">
        <v>146492</v>
      </c>
      <c r="AG328" s="88">
        <v>310</v>
      </c>
      <c r="AH328" s="83">
        <v>136547</v>
      </c>
      <c r="AI328" s="88">
        <v>289</v>
      </c>
      <c r="AJ328" s="281"/>
      <c r="AK328" s="78">
        <v>165466</v>
      </c>
      <c r="AL328" s="85">
        <v>350</v>
      </c>
      <c r="AM328" s="78">
        <v>132946</v>
      </c>
      <c r="AN328" s="85">
        <v>281</v>
      </c>
      <c r="AP328" s="42"/>
      <c r="AQ328" s="42"/>
      <c r="AR328" s="42"/>
      <c r="AS328" s="112"/>
    </row>
    <row r="329" spans="1:45" x14ac:dyDescent="0.6">
      <c r="A329" s="19" t="s">
        <v>183</v>
      </c>
      <c r="B329" s="43"/>
      <c r="C329" s="43"/>
      <c r="D329" s="24"/>
      <c r="E329" s="27"/>
      <c r="F329" s="18"/>
      <c r="G329" s="24"/>
      <c r="H329" s="27"/>
      <c r="I329" s="24"/>
      <c r="J329" s="27"/>
      <c r="K329" s="18"/>
      <c r="L329" s="22"/>
      <c r="M329" s="26"/>
      <c r="N329" s="22"/>
      <c r="O329" s="26"/>
      <c r="P329" s="18"/>
      <c r="Q329" s="24"/>
      <c r="R329" s="27"/>
      <c r="S329" s="24"/>
      <c r="T329" s="27"/>
      <c r="U329" s="14"/>
      <c r="V329" s="24"/>
      <c r="W329" s="27"/>
      <c r="X329" s="24"/>
      <c r="Y329" s="27"/>
      <c r="Z329" s="14"/>
      <c r="AA329" s="22"/>
      <c r="AB329" s="42"/>
      <c r="AC329" s="22"/>
      <c r="AD329" s="26"/>
      <c r="AE329" s="277"/>
      <c r="AF329" s="83">
        <v>183866</v>
      </c>
      <c r="AG329" s="88">
        <v>358</v>
      </c>
      <c r="AH329" s="83">
        <v>155540</v>
      </c>
      <c r="AI329" s="88">
        <v>303</v>
      </c>
      <c r="AJ329" s="281"/>
      <c r="AK329" s="78">
        <v>228888</v>
      </c>
      <c r="AL329" s="85">
        <v>445</v>
      </c>
      <c r="AM329" s="78">
        <v>170890</v>
      </c>
      <c r="AN329" s="85">
        <v>332</v>
      </c>
      <c r="AP329" s="42"/>
      <c r="AQ329" s="42"/>
      <c r="AR329" s="42"/>
      <c r="AS329" s="112"/>
    </row>
    <row r="330" spans="1:45" x14ac:dyDescent="0.6">
      <c r="A330" s="19" t="s">
        <v>184</v>
      </c>
      <c r="B330" s="43"/>
      <c r="C330" s="43"/>
      <c r="D330" s="24"/>
      <c r="E330" s="27"/>
      <c r="F330" s="18"/>
      <c r="G330" s="24"/>
      <c r="H330" s="27"/>
      <c r="I330" s="24"/>
      <c r="J330" s="27"/>
      <c r="K330" s="18"/>
      <c r="L330" s="22"/>
      <c r="M330" s="26"/>
      <c r="N330" s="22"/>
      <c r="O330" s="26"/>
      <c r="P330" s="18"/>
      <c r="Q330" s="24"/>
      <c r="R330" s="27"/>
      <c r="S330" s="24"/>
      <c r="T330" s="27"/>
      <c r="U330" s="14"/>
      <c r="V330" s="24"/>
      <c r="W330" s="27"/>
      <c r="X330" s="24"/>
      <c r="Y330" s="27"/>
      <c r="Z330" s="14"/>
      <c r="AA330" s="22"/>
      <c r="AB330" s="42"/>
      <c r="AC330" s="22"/>
      <c r="AD330" s="26"/>
      <c r="AE330" s="277"/>
      <c r="AF330" s="83">
        <v>100974</v>
      </c>
      <c r="AG330" s="88">
        <v>264</v>
      </c>
      <c r="AH330" s="83">
        <v>79257</v>
      </c>
      <c r="AI330" s="88">
        <v>207</v>
      </c>
      <c r="AJ330" s="281"/>
      <c r="AK330" s="78">
        <v>120182</v>
      </c>
      <c r="AL330" s="85">
        <v>315</v>
      </c>
      <c r="AM330" s="78">
        <v>89579</v>
      </c>
      <c r="AN330" s="85">
        <v>234</v>
      </c>
      <c r="AP330" s="42"/>
      <c r="AQ330" s="42"/>
      <c r="AR330" s="42"/>
      <c r="AS330" s="112"/>
    </row>
    <row r="331" spans="1:45" x14ac:dyDescent="0.6">
      <c r="A331" s="19" t="s">
        <v>248</v>
      </c>
      <c r="B331" s="43"/>
      <c r="C331" s="43"/>
      <c r="D331" s="24"/>
      <c r="E331" s="27"/>
      <c r="F331" s="18"/>
      <c r="G331" s="24"/>
      <c r="H331" s="27"/>
      <c r="I331" s="24"/>
      <c r="J331" s="27"/>
      <c r="K331" s="18"/>
      <c r="L331" s="22"/>
      <c r="M331" s="26"/>
      <c r="N331" s="22"/>
      <c r="O331" s="26"/>
      <c r="P331" s="18"/>
      <c r="Q331" s="24"/>
      <c r="R331" s="27"/>
      <c r="S331" s="24"/>
      <c r="T331" s="27"/>
      <c r="U331" s="14"/>
      <c r="V331" s="24"/>
      <c r="W331" s="27"/>
      <c r="X331" s="24"/>
      <c r="Y331" s="27"/>
      <c r="Z331" s="14"/>
      <c r="AA331" s="22"/>
      <c r="AB331" s="42"/>
      <c r="AC331" s="22"/>
      <c r="AD331" s="26"/>
      <c r="AE331" s="277"/>
      <c r="AF331" s="83">
        <v>66724</v>
      </c>
      <c r="AG331" s="88">
        <v>152</v>
      </c>
      <c r="AH331" s="83">
        <v>46718</v>
      </c>
      <c r="AI331" s="88">
        <v>106</v>
      </c>
      <c r="AJ331" s="281"/>
      <c r="AK331" s="78">
        <v>77010</v>
      </c>
      <c r="AL331" s="85">
        <v>175</v>
      </c>
      <c r="AM331" s="78">
        <v>51836</v>
      </c>
      <c r="AN331" s="85">
        <v>118</v>
      </c>
      <c r="AP331" s="42"/>
      <c r="AQ331" s="42"/>
      <c r="AR331" s="42"/>
      <c r="AS331" s="112"/>
    </row>
    <row r="332" spans="1:45" x14ac:dyDescent="0.6">
      <c r="A332" s="19" t="s">
        <v>185</v>
      </c>
      <c r="B332" s="43"/>
      <c r="C332" s="43"/>
      <c r="D332" s="24"/>
      <c r="E332" s="27"/>
      <c r="F332" s="18"/>
      <c r="G332" s="24"/>
      <c r="H332" s="27"/>
      <c r="I332" s="24"/>
      <c r="J332" s="27"/>
      <c r="K332" s="18"/>
      <c r="L332" s="22"/>
      <c r="M332" s="26"/>
      <c r="N332" s="22"/>
      <c r="O332" s="26"/>
      <c r="P332" s="18"/>
      <c r="Q332" s="24"/>
      <c r="R332" s="27"/>
      <c r="S332" s="24"/>
      <c r="T332" s="27"/>
      <c r="U332" s="14"/>
      <c r="V332" s="24"/>
      <c r="W332" s="27"/>
      <c r="X332" s="24"/>
      <c r="Y332" s="27"/>
      <c r="Z332" s="14"/>
      <c r="AA332" s="22"/>
      <c r="AB332" s="42"/>
      <c r="AC332" s="22"/>
      <c r="AD332" s="26"/>
      <c r="AE332" s="277"/>
      <c r="AF332" s="83"/>
      <c r="AG332" s="88"/>
      <c r="AH332" s="83"/>
      <c r="AI332" s="88"/>
      <c r="AJ332" s="281"/>
      <c r="AK332" s="85">
        <v>24</v>
      </c>
      <c r="AL332" s="85">
        <v>1</v>
      </c>
      <c r="AM332" s="85">
        <v>39</v>
      </c>
      <c r="AN332" s="85">
        <v>2</v>
      </c>
      <c r="AP332" s="42"/>
      <c r="AQ332" s="42"/>
      <c r="AR332" s="42"/>
      <c r="AS332" s="112"/>
    </row>
    <row r="333" spans="1:45" x14ac:dyDescent="0.6">
      <c r="A333" s="19" t="s">
        <v>186</v>
      </c>
      <c r="B333" s="43"/>
      <c r="C333" s="43"/>
      <c r="D333" s="24"/>
      <c r="E333" s="27"/>
      <c r="F333" s="18"/>
      <c r="G333" s="24"/>
      <c r="H333" s="27"/>
      <c r="I333" s="24"/>
      <c r="J333" s="27"/>
      <c r="K333" s="18"/>
      <c r="L333" s="22"/>
      <c r="M333" s="26"/>
      <c r="N333" s="22"/>
      <c r="O333" s="26"/>
      <c r="P333" s="18"/>
      <c r="Q333" s="24"/>
      <c r="R333" s="27"/>
      <c r="S333" s="24"/>
      <c r="T333" s="27"/>
      <c r="U333" s="14"/>
      <c r="V333" s="24"/>
      <c r="W333" s="27"/>
      <c r="X333" s="24"/>
      <c r="Y333" s="27"/>
      <c r="Z333" s="14"/>
      <c r="AA333" s="22"/>
      <c r="AB333" s="42"/>
      <c r="AC333" s="22"/>
      <c r="AD333" s="26"/>
      <c r="AE333" s="277"/>
      <c r="AF333" s="83">
        <v>265039</v>
      </c>
      <c r="AG333" s="88">
        <v>299</v>
      </c>
      <c r="AH333" s="83">
        <v>215354</v>
      </c>
      <c r="AI333" s="88">
        <v>243</v>
      </c>
      <c r="AJ333" s="281"/>
      <c r="AK333" s="78">
        <v>289656</v>
      </c>
      <c r="AL333" s="85">
        <v>327</v>
      </c>
      <c r="AM333" s="78">
        <v>206704</v>
      </c>
      <c r="AN333" s="85">
        <v>233</v>
      </c>
      <c r="AP333" s="42"/>
      <c r="AQ333" s="42"/>
      <c r="AR333" s="42"/>
      <c r="AS333" s="112"/>
    </row>
    <row r="334" spans="1:45" x14ac:dyDescent="0.6">
      <c r="A334" s="19" t="s">
        <v>187</v>
      </c>
      <c r="B334" s="43"/>
      <c r="C334" s="43"/>
      <c r="D334" s="24"/>
      <c r="E334" s="27"/>
      <c r="F334" s="18"/>
      <c r="G334" s="24"/>
      <c r="H334" s="27"/>
      <c r="I334" s="24"/>
      <c r="J334" s="27"/>
      <c r="K334" s="18"/>
      <c r="L334" s="22"/>
      <c r="M334" s="26"/>
      <c r="N334" s="22"/>
      <c r="O334" s="26"/>
      <c r="P334" s="18"/>
      <c r="Q334" s="24"/>
      <c r="R334" s="27"/>
      <c r="S334" s="24"/>
      <c r="T334" s="27"/>
      <c r="U334" s="14"/>
      <c r="V334" s="24"/>
      <c r="W334" s="27"/>
      <c r="X334" s="24"/>
      <c r="Y334" s="27"/>
      <c r="Z334" s="14"/>
      <c r="AA334" s="22"/>
      <c r="AB334" s="42"/>
      <c r="AC334" s="22"/>
      <c r="AD334" s="26"/>
      <c r="AE334" s="277"/>
      <c r="AF334" s="83">
        <v>318097</v>
      </c>
      <c r="AG334" s="88">
        <v>409</v>
      </c>
      <c r="AH334" s="83">
        <v>239610</v>
      </c>
      <c r="AI334" s="88">
        <v>308</v>
      </c>
      <c r="AJ334" s="281"/>
      <c r="AK334" s="78">
        <v>352919</v>
      </c>
      <c r="AL334" s="85">
        <v>454</v>
      </c>
      <c r="AM334" s="78">
        <v>245090</v>
      </c>
      <c r="AN334" s="85">
        <v>315</v>
      </c>
      <c r="AP334" s="42"/>
      <c r="AQ334" s="42"/>
      <c r="AR334" s="42"/>
      <c r="AS334" s="112"/>
    </row>
    <row r="335" spans="1:45" x14ac:dyDescent="0.6">
      <c r="A335" s="19" t="s">
        <v>188</v>
      </c>
      <c r="B335" s="43"/>
      <c r="C335" s="43"/>
      <c r="D335" s="24"/>
      <c r="E335" s="27"/>
      <c r="F335" s="18"/>
      <c r="G335" s="24"/>
      <c r="H335" s="27"/>
      <c r="I335" s="24"/>
      <c r="J335" s="27"/>
      <c r="K335" s="18"/>
      <c r="L335" s="22"/>
      <c r="M335" s="26"/>
      <c r="N335" s="22"/>
      <c r="O335" s="26"/>
      <c r="P335" s="18"/>
      <c r="Q335" s="24"/>
      <c r="R335" s="27"/>
      <c r="S335" s="24"/>
      <c r="T335" s="27"/>
      <c r="U335" s="14"/>
      <c r="V335" s="24"/>
      <c r="W335" s="27"/>
      <c r="X335" s="24"/>
      <c r="Y335" s="27"/>
      <c r="Z335" s="14"/>
      <c r="AA335" s="22"/>
      <c r="AB335" s="42"/>
      <c r="AC335" s="22"/>
      <c r="AD335" s="26"/>
      <c r="AE335" s="277"/>
      <c r="AF335" s="83">
        <v>237981</v>
      </c>
      <c r="AG335" s="88">
        <v>401</v>
      </c>
      <c r="AH335" s="83">
        <v>192834</v>
      </c>
      <c r="AI335" s="88">
        <v>325</v>
      </c>
      <c r="AJ335" s="281"/>
      <c r="AK335" s="78">
        <v>300407</v>
      </c>
      <c r="AL335" s="85">
        <v>507</v>
      </c>
      <c r="AM335" s="78">
        <v>217039</v>
      </c>
      <c r="AN335" s="85">
        <v>366</v>
      </c>
      <c r="AP335" s="42"/>
      <c r="AQ335" s="42"/>
      <c r="AR335" s="42"/>
      <c r="AS335" s="112"/>
    </row>
    <row r="336" spans="1:45" x14ac:dyDescent="0.6">
      <c r="A336" s="63" t="s">
        <v>226</v>
      </c>
      <c r="B336" s="43"/>
      <c r="C336" s="43"/>
      <c r="D336" s="24"/>
      <c r="E336" s="67">
        <f>AVERAGE(E309:E326)</f>
        <v>367.75</v>
      </c>
      <c r="F336" s="18"/>
      <c r="G336" s="24"/>
      <c r="H336" s="27"/>
      <c r="I336" s="24"/>
      <c r="J336" s="67">
        <f>AVERAGE(J309:J326)</f>
        <v>371.375</v>
      </c>
      <c r="K336" s="18"/>
      <c r="L336" s="22"/>
      <c r="M336" s="26"/>
      <c r="N336" s="22"/>
      <c r="O336" s="67">
        <f>AVERAGE(O309:O326)</f>
        <v>334.375</v>
      </c>
      <c r="P336" s="18"/>
      <c r="Q336" s="24"/>
      <c r="R336" s="27"/>
      <c r="S336" s="24"/>
      <c r="T336" s="67">
        <f>AVERAGE(T309:T326)</f>
        <v>339.875</v>
      </c>
      <c r="U336" s="14"/>
      <c r="V336" s="24"/>
      <c r="W336" s="27"/>
      <c r="X336" s="24"/>
      <c r="Y336" s="67">
        <f>AVERAGE(Y309:Y326)</f>
        <v>350.75</v>
      </c>
      <c r="Z336" s="14"/>
      <c r="AA336" s="22"/>
      <c r="AB336" s="42"/>
      <c r="AC336" s="22"/>
      <c r="AD336" s="67">
        <f>AVERAGE(AD309:AD326)</f>
        <v>351.625</v>
      </c>
      <c r="AE336" s="277"/>
      <c r="AF336" s="85"/>
      <c r="AG336" s="85"/>
      <c r="AH336" s="85"/>
      <c r="AI336" s="65">
        <f>AVERAGE(AI309:AI335)</f>
        <v>276.53846153846155</v>
      </c>
      <c r="AJ336" s="281"/>
      <c r="AK336" s="85"/>
      <c r="AL336" s="85"/>
      <c r="AM336" s="85"/>
      <c r="AN336" s="65">
        <f>AVERAGE(AN309:AN335)</f>
        <v>281.03703703703701</v>
      </c>
      <c r="AO336" s="18"/>
      <c r="AP336" s="42"/>
      <c r="AQ336" s="42"/>
      <c r="AR336" s="42"/>
      <c r="AS336" s="112"/>
    </row>
    <row r="337" spans="1:45" x14ac:dyDescent="0.6">
      <c r="A337" s="19"/>
      <c r="B337" s="42"/>
      <c r="C337" s="42"/>
      <c r="D337" s="42"/>
      <c r="E337" s="42"/>
      <c r="F337" s="18"/>
      <c r="G337" s="42"/>
      <c r="H337" s="42"/>
      <c r="I337" s="42"/>
      <c r="J337" s="42"/>
      <c r="K337" s="18"/>
      <c r="L337" s="42"/>
      <c r="M337" s="42"/>
      <c r="N337" s="42"/>
      <c r="O337" s="42"/>
      <c r="P337" s="18"/>
      <c r="Q337" s="42"/>
      <c r="R337" s="42"/>
      <c r="S337" s="42"/>
      <c r="T337" s="42"/>
      <c r="U337" s="14"/>
      <c r="V337" s="42"/>
      <c r="W337" s="42"/>
      <c r="X337" s="42"/>
      <c r="Y337" s="42"/>
      <c r="Z337" s="14"/>
      <c r="AA337" s="8"/>
      <c r="AB337" s="8"/>
      <c r="AC337" s="8"/>
      <c r="AD337" s="26"/>
      <c r="AE337" s="277"/>
      <c r="AF337" s="85"/>
      <c r="AG337" s="85"/>
      <c r="AH337" s="85"/>
      <c r="AI337" s="85"/>
      <c r="AJ337" s="281"/>
      <c r="AK337" s="85"/>
      <c r="AL337" s="85"/>
      <c r="AM337" s="85"/>
      <c r="AN337" s="85"/>
      <c r="AO337" s="18"/>
      <c r="AP337" s="42"/>
      <c r="AQ337" s="42"/>
      <c r="AR337" s="42"/>
      <c r="AS337" s="112"/>
    </row>
    <row r="338" spans="1:45" x14ac:dyDescent="0.6">
      <c r="A338" s="19" t="s">
        <v>249</v>
      </c>
      <c r="B338" s="42"/>
      <c r="C338" s="42"/>
      <c r="D338" s="42"/>
      <c r="E338" s="66"/>
      <c r="F338" s="18"/>
      <c r="G338" s="44"/>
      <c r="H338" s="44"/>
      <c r="I338" s="44"/>
      <c r="J338" s="64"/>
      <c r="K338" s="18"/>
      <c r="L338" s="42"/>
      <c r="M338" s="42"/>
      <c r="N338" s="42"/>
      <c r="O338" s="64"/>
      <c r="P338" s="18"/>
      <c r="Q338" s="42"/>
      <c r="R338" s="42"/>
      <c r="S338" s="42"/>
      <c r="T338" s="64"/>
      <c r="U338" s="14"/>
      <c r="V338" s="44"/>
      <c r="W338" s="44"/>
      <c r="X338" s="44"/>
      <c r="Y338" s="64"/>
      <c r="Z338" s="14"/>
      <c r="AA338" s="42"/>
      <c r="AB338" s="42"/>
      <c r="AC338" s="42"/>
      <c r="AD338" s="64"/>
      <c r="AE338" s="277"/>
      <c r="AF338" s="85"/>
      <c r="AG338" s="85"/>
      <c r="AH338" s="85"/>
      <c r="AI338" s="85"/>
      <c r="AJ338" s="281"/>
      <c r="AK338" s="85"/>
      <c r="AL338" s="85"/>
      <c r="AM338" s="85"/>
      <c r="AN338" s="85"/>
      <c r="AO338" s="18"/>
      <c r="AP338" s="42"/>
      <c r="AQ338" s="42"/>
      <c r="AR338" s="42"/>
      <c r="AS338" s="112"/>
    </row>
    <row r="339" spans="1:45" x14ac:dyDescent="0.6">
      <c r="A339" s="19" t="s">
        <v>190</v>
      </c>
      <c r="B339" s="43">
        <v>42258</v>
      </c>
      <c r="C339" s="43">
        <v>252</v>
      </c>
      <c r="D339" s="24">
        <v>22650</v>
      </c>
      <c r="E339" s="27">
        <v>135</v>
      </c>
      <c r="F339" s="18"/>
      <c r="G339" s="24">
        <v>56165</v>
      </c>
      <c r="H339" s="27">
        <v>334</v>
      </c>
      <c r="I339" s="24">
        <v>34675</v>
      </c>
      <c r="J339" s="27">
        <v>206</v>
      </c>
      <c r="K339" s="18"/>
      <c r="L339" s="22">
        <v>62480</v>
      </c>
      <c r="M339" s="26">
        <v>372</v>
      </c>
      <c r="N339" s="22">
        <v>38323</v>
      </c>
      <c r="O339" s="26">
        <v>228</v>
      </c>
      <c r="P339" s="18"/>
      <c r="Q339" s="24">
        <v>62237</v>
      </c>
      <c r="R339" s="27">
        <v>370</v>
      </c>
      <c r="S339" s="24">
        <v>38229</v>
      </c>
      <c r="T339" s="27">
        <v>228</v>
      </c>
      <c r="U339" s="14"/>
      <c r="V339" s="24">
        <v>60589</v>
      </c>
      <c r="W339" s="27">
        <v>361</v>
      </c>
      <c r="X339" s="24">
        <v>36704</v>
      </c>
      <c r="Y339" s="27">
        <v>218</v>
      </c>
      <c r="Z339" s="14"/>
      <c r="AA339" s="22">
        <v>33287</v>
      </c>
      <c r="AB339" s="42">
        <v>222</v>
      </c>
      <c r="AC339" s="22">
        <v>19874</v>
      </c>
      <c r="AD339" s="26">
        <v>132</v>
      </c>
      <c r="AE339" s="277"/>
      <c r="AF339" s="83">
        <v>36219</v>
      </c>
      <c r="AG339" s="88">
        <v>241</v>
      </c>
      <c r="AH339" s="83">
        <v>22165</v>
      </c>
      <c r="AI339" s="88">
        <v>148</v>
      </c>
      <c r="AJ339" s="281"/>
      <c r="AK339" s="78">
        <v>32538</v>
      </c>
      <c r="AL339" s="85">
        <v>217</v>
      </c>
      <c r="AM339" s="78">
        <v>19257</v>
      </c>
      <c r="AN339" s="85">
        <v>128</v>
      </c>
      <c r="AP339" s="112"/>
      <c r="AQ339" s="42"/>
      <c r="AR339" s="42"/>
      <c r="AS339" s="112"/>
    </row>
    <row r="340" spans="1:45" x14ac:dyDescent="0.6">
      <c r="A340" s="19" t="s">
        <v>191</v>
      </c>
      <c r="B340" s="43">
        <v>96967</v>
      </c>
      <c r="C340" s="43">
        <v>174</v>
      </c>
      <c r="D340" s="24">
        <v>80827</v>
      </c>
      <c r="E340" s="27">
        <v>145</v>
      </c>
      <c r="F340" s="18"/>
      <c r="G340" s="24">
        <v>163410</v>
      </c>
      <c r="H340" s="27">
        <v>294</v>
      </c>
      <c r="I340" s="24">
        <v>100879</v>
      </c>
      <c r="J340" s="27">
        <v>181</v>
      </c>
      <c r="K340" s="18"/>
      <c r="L340" s="22">
        <v>177810</v>
      </c>
      <c r="M340" s="26">
        <v>320</v>
      </c>
      <c r="N340" s="22">
        <v>107521</v>
      </c>
      <c r="O340" s="26">
        <v>193</v>
      </c>
      <c r="P340" s="18"/>
      <c r="Q340" s="24">
        <v>190212</v>
      </c>
      <c r="R340" s="27">
        <v>342</v>
      </c>
      <c r="S340" s="24">
        <v>117063</v>
      </c>
      <c r="T340" s="27">
        <v>211</v>
      </c>
      <c r="U340" s="14"/>
      <c r="V340" s="24">
        <v>144330</v>
      </c>
      <c r="W340" s="27">
        <v>260</v>
      </c>
      <c r="X340" s="24">
        <v>87779</v>
      </c>
      <c r="Y340" s="27">
        <v>158</v>
      </c>
      <c r="Z340" s="14"/>
      <c r="AA340" s="22">
        <v>161928</v>
      </c>
      <c r="AB340" s="42">
        <v>282</v>
      </c>
      <c r="AC340" s="22">
        <v>98165</v>
      </c>
      <c r="AD340" s="26">
        <v>171</v>
      </c>
      <c r="AE340" s="16"/>
      <c r="AF340" s="83">
        <v>168645</v>
      </c>
      <c r="AG340" s="88">
        <v>294</v>
      </c>
      <c r="AH340" s="83">
        <v>103722</v>
      </c>
      <c r="AI340" s="88">
        <v>181</v>
      </c>
      <c r="AJ340" s="281"/>
      <c r="AK340" s="78">
        <v>174763</v>
      </c>
      <c r="AL340" s="85">
        <v>304</v>
      </c>
      <c r="AM340" s="78">
        <v>104165</v>
      </c>
      <c r="AN340" s="85">
        <v>181</v>
      </c>
      <c r="AP340" s="112"/>
      <c r="AQ340" s="42"/>
      <c r="AR340" s="42"/>
      <c r="AS340" s="112"/>
    </row>
    <row r="341" spans="1:45" x14ac:dyDescent="0.6">
      <c r="A341" s="19" t="s">
        <v>192</v>
      </c>
      <c r="B341" s="43">
        <v>54328</v>
      </c>
      <c r="C341" s="43">
        <v>150</v>
      </c>
      <c r="D341" s="24">
        <v>54467</v>
      </c>
      <c r="E341" s="27">
        <v>151</v>
      </c>
      <c r="F341" s="18"/>
      <c r="G341" s="24">
        <v>103745</v>
      </c>
      <c r="H341" s="27">
        <v>287</v>
      </c>
      <c r="I341" s="24">
        <v>73452</v>
      </c>
      <c r="J341" s="27">
        <v>203</v>
      </c>
      <c r="K341" s="18"/>
      <c r="L341" s="22">
        <v>114496</v>
      </c>
      <c r="M341" s="26">
        <v>317</v>
      </c>
      <c r="N341" s="22">
        <v>81468</v>
      </c>
      <c r="O341" s="26">
        <v>226</v>
      </c>
      <c r="P341" s="18"/>
      <c r="Q341" s="24">
        <v>97045</v>
      </c>
      <c r="R341" s="27">
        <v>269</v>
      </c>
      <c r="S341" s="24">
        <v>69775</v>
      </c>
      <c r="T341" s="27">
        <v>193</v>
      </c>
      <c r="U341" s="14"/>
      <c r="V341" s="24">
        <v>86790</v>
      </c>
      <c r="W341" s="24">
        <v>60410</v>
      </c>
      <c r="X341" s="24">
        <v>60410</v>
      </c>
      <c r="Y341" s="27">
        <v>167</v>
      </c>
      <c r="Z341" s="14"/>
      <c r="AA341" s="22">
        <v>101601</v>
      </c>
      <c r="AB341" s="42">
        <v>269</v>
      </c>
      <c r="AC341" s="22">
        <v>70984</v>
      </c>
      <c r="AD341" s="26">
        <v>188</v>
      </c>
      <c r="AE341" s="277"/>
      <c r="AF341" s="83">
        <v>113891</v>
      </c>
      <c r="AG341" s="88">
        <v>302</v>
      </c>
      <c r="AH341" s="83">
        <v>83191</v>
      </c>
      <c r="AI341" s="88">
        <v>221</v>
      </c>
      <c r="AJ341" s="281"/>
      <c r="AK341" s="78">
        <v>115344</v>
      </c>
      <c r="AL341" s="85">
        <v>306</v>
      </c>
      <c r="AM341" s="78">
        <v>78204</v>
      </c>
      <c r="AN341" s="85">
        <v>207</v>
      </c>
      <c r="AP341" s="112"/>
      <c r="AQ341" s="42"/>
      <c r="AR341" s="42"/>
      <c r="AS341" s="112"/>
    </row>
    <row r="342" spans="1:45" x14ac:dyDescent="0.6">
      <c r="A342" s="19" t="s">
        <v>193</v>
      </c>
      <c r="B342" s="43">
        <v>498754</v>
      </c>
      <c r="C342" s="43">
        <v>420</v>
      </c>
      <c r="D342" s="24">
        <v>198515</v>
      </c>
      <c r="E342" s="27">
        <v>167</v>
      </c>
      <c r="F342" s="18"/>
      <c r="G342" s="24">
        <v>503687</v>
      </c>
      <c r="H342" s="27">
        <v>424</v>
      </c>
      <c r="I342" s="24">
        <v>215962</v>
      </c>
      <c r="J342" s="27">
        <v>182</v>
      </c>
      <c r="K342" s="18"/>
      <c r="L342" s="22">
        <v>488798</v>
      </c>
      <c r="M342" s="26">
        <v>411</v>
      </c>
      <c r="N342" s="22">
        <v>202997</v>
      </c>
      <c r="O342" s="26">
        <v>171</v>
      </c>
      <c r="P342" s="18"/>
      <c r="Q342" s="24">
        <v>513330</v>
      </c>
      <c r="R342" s="27">
        <v>432</v>
      </c>
      <c r="S342" s="24">
        <v>214195</v>
      </c>
      <c r="T342" s="27">
        <v>180</v>
      </c>
      <c r="U342" s="14"/>
      <c r="V342" s="24">
        <v>509520</v>
      </c>
      <c r="W342" s="27">
        <v>429</v>
      </c>
      <c r="X342" s="24">
        <v>215030</v>
      </c>
      <c r="Y342" s="27">
        <v>181</v>
      </c>
      <c r="Z342" s="14"/>
      <c r="AA342" s="22">
        <v>501971</v>
      </c>
      <c r="AB342" s="42">
        <v>446</v>
      </c>
      <c r="AC342" s="22">
        <v>210919</v>
      </c>
      <c r="AD342" s="26">
        <v>187</v>
      </c>
      <c r="AE342" s="277"/>
      <c r="AF342" s="83">
        <v>564308</v>
      </c>
      <c r="AG342" s="88">
        <v>502</v>
      </c>
      <c r="AH342" s="83">
        <v>240037</v>
      </c>
      <c r="AI342" s="88">
        <v>213</v>
      </c>
      <c r="AJ342" s="281"/>
      <c r="AK342" s="78">
        <v>607349</v>
      </c>
      <c r="AL342" s="85">
        <v>540</v>
      </c>
      <c r="AM342" s="78">
        <v>251767</v>
      </c>
      <c r="AN342" s="85">
        <v>224</v>
      </c>
      <c r="AP342" s="112"/>
      <c r="AQ342" s="42"/>
      <c r="AR342" s="42"/>
      <c r="AS342" s="112"/>
    </row>
    <row r="343" spans="1:45" x14ac:dyDescent="0.6">
      <c r="A343" s="19" t="s">
        <v>194</v>
      </c>
      <c r="B343" s="43">
        <v>199849</v>
      </c>
      <c r="C343" s="43">
        <v>215</v>
      </c>
      <c r="D343" s="24">
        <v>134611</v>
      </c>
      <c r="E343" s="27">
        <v>145</v>
      </c>
      <c r="F343" s="18"/>
      <c r="G343" s="24">
        <v>368637</v>
      </c>
      <c r="H343" s="27">
        <v>396</v>
      </c>
      <c r="I343" s="24">
        <v>206523</v>
      </c>
      <c r="J343" s="27">
        <v>222</v>
      </c>
      <c r="K343" s="18"/>
      <c r="L343" s="22">
        <v>391871</v>
      </c>
      <c r="M343" s="26">
        <v>421</v>
      </c>
      <c r="N343" s="22">
        <v>212480</v>
      </c>
      <c r="O343" s="26">
        <v>228</v>
      </c>
      <c r="P343" s="18"/>
      <c r="Q343" s="24">
        <v>378573</v>
      </c>
      <c r="R343" s="27">
        <v>407</v>
      </c>
      <c r="S343" s="24">
        <v>214846</v>
      </c>
      <c r="T343" s="27">
        <v>231</v>
      </c>
      <c r="U343" s="14"/>
      <c r="V343" s="24">
        <v>314112</v>
      </c>
      <c r="W343" s="27">
        <v>337</v>
      </c>
      <c r="X343" s="24">
        <v>175378</v>
      </c>
      <c r="Y343" s="27">
        <v>188</v>
      </c>
      <c r="Z343" s="14"/>
      <c r="AA343" s="22">
        <v>307817</v>
      </c>
      <c r="AB343" s="42">
        <v>329</v>
      </c>
      <c r="AC343" s="22">
        <v>168368</v>
      </c>
      <c r="AD343" s="26">
        <v>180</v>
      </c>
      <c r="AE343" s="280"/>
      <c r="AF343" s="83">
        <v>293940</v>
      </c>
      <c r="AG343" s="88">
        <v>314</v>
      </c>
      <c r="AH343" s="83">
        <v>155541</v>
      </c>
      <c r="AI343" s="88">
        <v>166</v>
      </c>
      <c r="AJ343" s="281"/>
      <c r="AK343" s="78">
        <v>313073</v>
      </c>
      <c r="AL343" s="85">
        <v>334</v>
      </c>
      <c r="AM343" s="78">
        <v>162283</v>
      </c>
      <c r="AN343" s="85">
        <v>173</v>
      </c>
      <c r="AP343" s="112"/>
      <c r="AQ343" s="42"/>
      <c r="AR343" s="42"/>
      <c r="AS343" s="112"/>
    </row>
    <row r="344" spans="1:45" x14ac:dyDescent="0.6">
      <c r="A344" s="19" t="s">
        <v>195</v>
      </c>
      <c r="B344" s="43">
        <v>33823</v>
      </c>
      <c r="C344" s="43">
        <v>164</v>
      </c>
      <c r="D344" s="24">
        <v>27405</v>
      </c>
      <c r="E344" s="27">
        <v>133</v>
      </c>
      <c r="F344" s="18"/>
      <c r="G344" s="24">
        <v>55206</v>
      </c>
      <c r="H344" s="27">
        <v>268</v>
      </c>
      <c r="I344" s="24">
        <v>37706</v>
      </c>
      <c r="J344" s="27">
        <v>183</v>
      </c>
      <c r="K344" s="18"/>
      <c r="L344" s="22">
        <v>61774</v>
      </c>
      <c r="M344" s="26">
        <v>300</v>
      </c>
      <c r="N344" s="22">
        <v>41837</v>
      </c>
      <c r="O344" s="26">
        <v>203</v>
      </c>
      <c r="P344" s="18"/>
      <c r="Q344" s="24">
        <v>67331</v>
      </c>
      <c r="R344" s="27">
        <v>327</v>
      </c>
      <c r="S344" s="24">
        <v>45095</v>
      </c>
      <c r="T344" s="27">
        <v>219</v>
      </c>
      <c r="U344" s="14"/>
      <c r="V344" s="24">
        <v>59308</v>
      </c>
      <c r="W344" s="27">
        <v>288</v>
      </c>
      <c r="X344" s="24">
        <v>38601</v>
      </c>
      <c r="Y344" s="27">
        <v>187</v>
      </c>
      <c r="Z344" s="14"/>
      <c r="AA344" s="22">
        <v>54639</v>
      </c>
      <c r="AB344" s="42">
        <v>309</v>
      </c>
      <c r="AC344" s="22">
        <v>36551</v>
      </c>
      <c r="AD344" s="26">
        <v>207</v>
      </c>
      <c r="AE344" s="277"/>
      <c r="AF344" s="83">
        <v>60307</v>
      </c>
      <c r="AG344" s="88">
        <v>341</v>
      </c>
      <c r="AH344" s="83">
        <v>40207</v>
      </c>
      <c r="AI344" s="88">
        <v>227</v>
      </c>
      <c r="AJ344" s="281"/>
      <c r="AK344" s="78">
        <v>64430</v>
      </c>
      <c r="AL344" s="85">
        <v>364</v>
      </c>
      <c r="AM344" s="78">
        <v>41008</v>
      </c>
      <c r="AN344" s="85">
        <v>232</v>
      </c>
      <c r="AP344" s="112"/>
      <c r="AQ344" s="42"/>
      <c r="AR344" s="42"/>
      <c r="AS344" s="112"/>
    </row>
    <row r="345" spans="1:45" x14ac:dyDescent="0.6">
      <c r="A345" s="19" t="s">
        <v>196</v>
      </c>
      <c r="B345" s="43">
        <v>52078</v>
      </c>
      <c r="C345" s="43">
        <v>170</v>
      </c>
      <c r="D345" s="24">
        <v>45263</v>
      </c>
      <c r="E345" s="27">
        <v>148</v>
      </c>
      <c r="F345" s="18"/>
      <c r="G345" s="24">
        <v>79973</v>
      </c>
      <c r="H345" s="27">
        <v>261</v>
      </c>
      <c r="I345" s="24">
        <v>68795</v>
      </c>
      <c r="J345" s="27">
        <v>225</v>
      </c>
      <c r="K345" s="18"/>
      <c r="L345" s="22">
        <v>69716</v>
      </c>
      <c r="M345" s="26">
        <v>228</v>
      </c>
      <c r="N345" s="22">
        <v>59582</v>
      </c>
      <c r="O345" s="26">
        <v>195</v>
      </c>
      <c r="P345" s="18"/>
      <c r="Q345" s="24">
        <v>80005</v>
      </c>
      <c r="R345" s="27">
        <v>261</v>
      </c>
      <c r="S345" s="24">
        <v>67304</v>
      </c>
      <c r="T345" s="27">
        <v>220</v>
      </c>
      <c r="U345" s="14"/>
      <c r="V345" s="24">
        <v>77596</v>
      </c>
      <c r="W345" s="27">
        <v>254</v>
      </c>
      <c r="X345" s="24">
        <v>64855</v>
      </c>
      <c r="Y345" s="27">
        <v>212</v>
      </c>
      <c r="Z345" s="14"/>
      <c r="AA345" s="22">
        <v>90318</v>
      </c>
      <c r="AB345" s="42">
        <v>296</v>
      </c>
      <c r="AC345" s="22">
        <v>79783</v>
      </c>
      <c r="AD345" s="26">
        <v>262</v>
      </c>
      <c r="AE345" s="277"/>
      <c r="AF345" s="83">
        <v>114509</v>
      </c>
      <c r="AG345" s="88">
        <v>375</v>
      </c>
      <c r="AH345" s="83">
        <v>107130</v>
      </c>
      <c r="AI345" s="88">
        <v>351</v>
      </c>
      <c r="AJ345" s="281"/>
      <c r="AK345" s="78">
        <v>126294</v>
      </c>
      <c r="AL345" s="85">
        <v>414</v>
      </c>
      <c r="AM345" s="78">
        <v>101805</v>
      </c>
      <c r="AN345" s="85">
        <v>334</v>
      </c>
      <c r="AP345" s="112"/>
      <c r="AQ345" s="42"/>
      <c r="AR345" s="42"/>
      <c r="AS345" s="112"/>
    </row>
    <row r="346" spans="1:45" x14ac:dyDescent="0.6">
      <c r="A346" s="63" t="s">
        <v>226</v>
      </c>
      <c r="B346" s="43"/>
      <c r="C346" s="43"/>
      <c r="D346" s="24"/>
      <c r="E346" s="67">
        <f>AVERAGE(E339:E345)</f>
        <v>146.28571428571428</v>
      </c>
      <c r="F346" s="18"/>
      <c r="G346" s="24"/>
      <c r="H346" s="27"/>
      <c r="I346" s="24"/>
      <c r="J346" s="67">
        <f>AVERAGE(J339:J345)</f>
        <v>200.28571428571428</v>
      </c>
      <c r="K346" s="18"/>
      <c r="L346" s="22"/>
      <c r="M346" s="26"/>
      <c r="N346" s="22"/>
      <c r="O346" s="67">
        <f>AVERAGE(O339:O345)</f>
        <v>206.28571428571428</v>
      </c>
      <c r="P346" s="18"/>
      <c r="Q346" s="24"/>
      <c r="R346" s="27"/>
      <c r="S346" s="24"/>
      <c r="T346" s="67">
        <f>AVERAGE(T339:T345)</f>
        <v>211.71428571428572</v>
      </c>
      <c r="U346" s="14"/>
      <c r="V346" s="24"/>
      <c r="W346" s="27"/>
      <c r="X346" s="24"/>
      <c r="Y346" s="67">
        <f>AVERAGE(Y339:Y345)</f>
        <v>187.28571428571428</v>
      </c>
      <c r="Z346" s="14"/>
      <c r="AA346" s="22"/>
      <c r="AB346" s="42"/>
      <c r="AC346" s="22"/>
      <c r="AD346" s="67">
        <f>AVERAGE(AD339:AD345)</f>
        <v>189.57142857142858</v>
      </c>
      <c r="AE346" s="277"/>
      <c r="AF346" s="85"/>
      <c r="AG346" s="85"/>
      <c r="AH346" s="85"/>
      <c r="AI346" s="65">
        <f>AVERAGE(AI339:AI345)</f>
        <v>215.28571428571428</v>
      </c>
      <c r="AJ346" s="281"/>
      <c r="AK346" s="85"/>
      <c r="AL346" s="85"/>
      <c r="AM346" s="85"/>
      <c r="AN346" s="65">
        <f>AVERAGE(AN339:AN345)</f>
        <v>211.28571428571428</v>
      </c>
      <c r="AO346" s="18"/>
      <c r="AP346" s="42"/>
      <c r="AQ346" s="42"/>
      <c r="AR346" s="42"/>
      <c r="AS346" s="112"/>
    </row>
    <row r="347" spans="1:45" x14ac:dyDescent="0.6">
      <c r="A347" s="19"/>
      <c r="B347" s="42"/>
      <c r="C347" s="42"/>
      <c r="D347" s="42"/>
      <c r="E347" s="42"/>
      <c r="F347" s="18"/>
      <c r="G347" s="42"/>
      <c r="H347" s="42"/>
      <c r="I347" s="42"/>
      <c r="J347" s="42"/>
      <c r="K347" s="18"/>
      <c r="L347" s="42"/>
      <c r="M347" s="42"/>
      <c r="N347" s="42"/>
      <c r="O347" s="42"/>
      <c r="P347" s="18"/>
      <c r="Q347" s="42"/>
      <c r="R347" s="42"/>
      <c r="S347" s="42"/>
      <c r="T347" s="42"/>
      <c r="U347" s="14"/>
      <c r="V347" s="42"/>
      <c r="W347" s="42"/>
      <c r="X347" s="42"/>
      <c r="Y347" s="42"/>
      <c r="Z347" s="14"/>
      <c r="AA347" s="8"/>
      <c r="AB347" s="8"/>
      <c r="AC347" s="8"/>
      <c r="AD347" s="26"/>
      <c r="AE347" s="280"/>
      <c r="AF347" s="85"/>
      <c r="AG347" s="85"/>
      <c r="AH347" s="85"/>
      <c r="AI347" s="85"/>
      <c r="AJ347" s="281"/>
      <c r="AK347" s="85"/>
      <c r="AL347" s="85"/>
      <c r="AM347" s="85"/>
      <c r="AN347" s="85"/>
      <c r="AO347" s="18"/>
      <c r="AP347" s="42"/>
      <c r="AQ347" s="42"/>
      <c r="AR347" s="42"/>
      <c r="AS347" s="112"/>
    </row>
    <row r="348" spans="1:45" hidden="1" x14ac:dyDescent="0.6">
      <c r="A348" s="19" t="s">
        <v>250</v>
      </c>
      <c r="B348" s="42"/>
      <c r="C348" s="42"/>
      <c r="D348" s="42"/>
      <c r="E348" s="42"/>
      <c r="F348" s="18"/>
      <c r="G348" s="44"/>
      <c r="H348" s="44"/>
      <c r="I348" s="44"/>
      <c r="J348" s="44"/>
      <c r="K348" s="18"/>
      <c r="L348" s="42"/>
      <c r="M348" s="42"/>
      <c r="N348" s="42"/>
      <c r="O348" s="42"/>
      <c r="P348" s="18"/>
      <c r="Q348" s="42"/>
      <c r="R348" s="42"/>
      <c r="S348" s="42"/>
      <c r="T348" s="42"/>
      <c r="U348" s="14"/>
      <c r="V348" s="44"/>
      <c r="W348" s="44"/>
      <c r="X348" s="44"/>
      <c r="Y348" s="44"/>
      <c r="Z348" s="14"/>
      <c r="AA348" s="42"/>
      <c r="AB348" s="42"/>
      <c r="AC348" s="42"/>
      <c r="AD348" s="26"/>
      <c r="AE348" s="277"/>
      <c r="AF348" s="85"/>
      <c r="AG348" s="85"/>
      <c r="AH348" s="85"/>
      <c r="AI348" s="85"/>
      <c r="AJ348" s="281"/>
      <c r="AK348" s="85"/>
      <c r="AL348" s="85"/>
      <c r="AM348" s="85"/>
      <c r="AN348" s="85"/>
      <c r="AO348" s="18"/>
      <c r="AP348" s="42"/>
      <c r="AQ348" s="42"/>
      <c r="AR348" s="42"/>
      <c r="AS348" s="112"/>
    </row>
    <row r="349" spans="1:45" hidden="1" x14ac:dyDescent="0.6">
      <c r="A349" s="19" t="s">
        <v>251</v>
      </c>
      <c r="B349" s="43">
        <v>148115</v>
      </c>
      <c r="C349" s="43">
        <v>605</v>
      </c>
      <c r="D349" s="24">
        <v>84986</v>
      </c>
      <c r="E349" s="27">
        <v>347</v>
      </c>
      <c r="F349" s="18"/>
      <c r="G349" s="24">
        <v>154058</v>
      </c>
      <c r="H349" s="27">
        <v>629</v>
      </c>
      <c r="I349" s="24">
        <v>74811</v>
      </c>
      <c r="J349" s="27">
        <v>305</v>
      </c>
      <c r="K349" s="18"/>
      <c r="L349" s="22">
        <v>161222</v>
      </c>
      <c r="M349" s="26">
        <v>658</v>
      </c>
      <c r="N349" s="22">
        <v>73940</v>
      </c>
      <c r="O349" s="26">
        <v>302</v>
      </c>
      <c r="P349" s="18"/>
      <c r="Q349" s="24">
        <v>92970</v>
      </c>
      <c r="R349" s="27">
        <v>379</v>
      </c>
      <c r="S349" s="24">
        <v>42185</v>
      </c>
      <c r="T349" s="27">
        <v>172</v>
      </c>
      <c r="U349" s="14"/>
      <c r="V349" s="24">
        <v>180159</v>
      </c>
      <c r="W349" s="27">
        <v>735</v>
      </c>
      <c r="X349" s="24">
        <v>84212</v>
      </c>
      <c r="Y349" s="27">
        <v>344</v>
      </c>
      <c r="Z349" s="14"/>
      <c r="AA349" s="22">
        <v>183549</v>
      </c>
      <c r="AB349" s="42">
        <v>831</v>
      </c>
      <c r="AC349" s="22">
        <v>84407</v>
      </c>
      <c r="AD349" s="26">
        <v>382</v>
      </c>
      <c r="AE349" s="277"/>
      <c r="AF349" s="83">
        <v>175501</v>
      </c>
      <c r="AG349" s="88">
        <v>794</v>
      </c>
      <c r="AH349" s="83">
        <v>82041</v>
      </c>
      <c r="AI349" s="88">
        <v>371</v>
      </c>
      <c r="AJ349" s="281"/>
      <c r="AK349" s="78">
        <v>180985</v>
      </c>
      <c r="AL349" s="85">
        <v>819</v>
      </c>
      <c r="AM349" s="78">
        <v>81001</v>
      </c>
      <c r="AN349" s="85">
        <v>367</v>
      </c>
      <c r="AO349" s="18"/>
      <c r="AP349" s="42"/>
      <c r="AQ349" s="42"/>
      <c r="AR349" s="42"/>
      <c r="AS349" s="112"/>
    </row>
    <row r="350" spans="1:45" hidden="1" x14ac:dyDescent="0.6">
      <c r="A350" s="19"/>
      <c r="B350" s="43"/>
      <c r="C350" s="43"/>
      <c r="D350" s="24"/>
      <c r="E350" s="27"/>
      <c r="F350" s="18"/>
      <c r="G350" s="24"/>
      <c r="H350" s="27"/>
      <c r="I350" s="24"/>
      <c r="J350" s="27"/>
      <c r="K350" s="18"/>
      <c r="L350" s="22"/>
      <c r="M350" s="26"/>
      <c r="N350" s="22"/>
      <c r="O350" s="26"/>
      <c r="P350" s="18"/>
      <c r="Q350" s="24"/>
      <c r="R350" s="27"/>
      <c r="S350" s="24"/>
      <c r="T350" s="27"/>
      <c r="U350" s="14"/>
      <c r="V350" s="24"/>
      <c r="W350" s="27"/>
      <c r="X350" s="24"/>
      <c r="Y350" s="27"/>
      <c r="Z350" s="14"/>
      <c r="AA350" s="22"/>
      <c r="AB350" s="42"/>
      <c r="AC350" s="22"/>
      <c r="AD350" s="26"/>
      <c r="AE350" s="277"/>
      <c r="AF350" s="83"/>
      <c r="AG350" s="88"/>
      <c r="AH350" s="83"/>
      <c r="AI350" s="88"/>
      <c r="AJ350" s="281"/>
      <c r="AK350" s="85"/>
      <c r="AL350" s="85"/>
      <c r="AM350" s="85"/>
      <c r="AN350" s="85"/>
      <c r="AO350" s="18"/>
      <c r="AP350" s="42"/>
      <c r="AQ350" s="42"/>
      <c r="AR350" s="42"/>
      <c r="AS350" s="112"/>
    </row>
    <row r="351" spans="1:45" hidden="1" x14ac:dyDescent="0.6">
      <c r="A351" s="19" t="s">
        <v>252</v>
      </c>
      <c r="B351" s="43"/>
      <c r="C351" s="43"/>
      <c r="D351" s="24"/>
      <c r="E351" s="27"/>
      <c r="F351" s="18"/>
      <c r="G351" s="24"/>
      <c r="H351" s="27"/>
      <c r="I351" s="24"/>
      <c r="J351" s="27"/>
      <c r="K351" s="18"/>
      <c r="L351" s="22"/>
      <c r="M351" s="26"/>
      <c r="N351" s="22"/>
      <c r="O351" s="26"/>
      <c r="P351" s="18"/>
      <c r="Q351" s="24"/>
      <c r="R351" s="27"/>
      <c r="S351" s="24"/>
      <c r="T351" s="27"/>
      <c r="U351" s="14"/>
      <c r="V351" s="24"/>
      <c r="W351" s="27"/>
      <c r="X351" s="24"/>
      <c r="Y351" s="27"/>
      <c r="Z351" s="14"/>
      <c r="AA351" s="22"/>
      <c r="AB351" s="42"/>
      <c r="AC351" s="22"/>
      <c r="AD351" s="26"/>
      <c r="AE351" s="277"/>
      <c r="AF351" s="83"/>
      <c r="AG351" s="88"/>
      <c r="AH351" s="83"/>
      <c r="AI351" s="88"/>
      <c r="AJ351" s="281"/>
      <c r="AK351" s="85"/>
      <c r="AL351" s="85"/>
      <c r="AM351" s="85"/>
      <c r="AN351" s="85"/>
      <c r="AO351" s="18"/>
      <c r="AP351" s="42"/>
      <c r="AQ351" s="42"/>
      <c r="AR351" s="42"/>
      <c r="AS351" s="112"/>
    </row>
    <row r="352" spans="1:45" hidden="1" x14ac:dyDescent="0.6">
      <c r="A352" s="20" t="s">
        <v>253</v>
      </c>
      <c r="B352" s="42"/>
      <c r="C352" s="42"/>
      <c r="D352" s="42"/>
      <c r="E352" s="42"/>
      <c r="F352" s="18"/>
      <c r="G352" s="44"/>
      <c r="H352" s="44"/>
      <c r="I352" s="44"/>
      <c r="J352" s="44"/>
      <c r="K352" s="18"/>
      <c r="L352" s="42"/>
      <c r="M352" s="42"/>
      <c r="N352" s="42"/>
      <c r="O352" s="42"/>
      <c r="P352" s="18"/>
      <c r="Q352" s="42"/>
      <c r="R352" s="42"/>
      <c r="S352" s="42"/>
      <c r="T352" s="42"/>
      <c r="U352" s="14"/>
      <c r="V352" s="44"/>
      <c r="W352" s="44"/>
      <c r="X352" s="44"/>
      <c r="Y352" s="44"/>
      <c r="Z352" s="14"/>
      <c r="AA352" s="8"/>
      <c r="AB352" s="8"/>
      <c r="AC352" s="8"/>
      <c r="AD352" s="26"/>
      <c r="AE352" s="274"/>
      <c r="AF352" s="83">
        <v>268327</v>
      </c>
      <c r="AG352" s="88">
        <v>315</v>
      </c>
      <c r="AH352" s="83">
        <v>190592</v>
      </c>
      <c r="AI352" s="88">
        <v>224</v>
      </c>
      <c r="AJ352" s="281"/>
      <c r="AK352" s="78">
        <v>423733</v>
      </c>
      <c r="AL352" s="85">
        <v>497</v>
      </c>
      <c r="AM352" s="78">
        <v>289730</v>
      </c>
      <c r="AN352" s="85">
        <v>340</v>
      </c>
      <c r="AO352" s="18"/>
      <c r="AP352" s="42"/>
      <c r="AQ352" s="42"/>
      <c r="AR352" s="42"/>
      <c r="AS352" s="112"/>
    </row>
    <row r="353" spans="1:45" hidden="1" x14ac:dyDescent="0.6">
      <c r="A353" s="20"/>
      <c r="B353" s="42"/>
      <c r="C353" s="42"/>
      <c r="D353" s="42"/>
      <c r="E353" s="42"/>
      <c r="F353" s="18"/>
      <c r="G353" s="44"/>
      <c r="H353" s="44"/>
      <c r="I353" s="44"/>
      <c r="J353" s="44"/>
      <c r="K353" s="18"/>
      <c r="L353" s="42"/>
      <c r="M353" s="42"/>
      <c r="N353" s="42"/>
      <c r="O353" s="42"/>
      <c r="P353" s="18"/>
      <c r="Q353" s="42"/>
      <c r="R353" s="42"/>
      <c r="S353" s="42"/>
      <c r="T353" s="42"/>
      <c r="U353" s="14"/>
      <c r="V353" s="44"/>
      <c r="W353" s="44"/>
      <c r="X353" s="44"/>
      <c r="Y353" s="44"/>
      <c r="Z353" s="14"/>
      <c r="AA353" s="8"/>
      <c r="AB353" s="8"/>
      <c r="AC353" s="8"/>
      <c r="AD353" s="26"/>
      <c r="AE353" s="274"/>
      <c r="AF353" s="85"/>
      <c r="AG353" s="85"/>
      <c r="AH353" s="85"/>
      <c r="AI353" s="85"/>
      <c r="AJ353" s="281"/>
      <c r="AK353" s="85"/>
      <c r="AL353" s="85"/>
      <c r="AM353" s="85"/>
      <c r="AN353" s="85"/>
      <c r="AO353" s="18"/>
      <c r="AP353" s="42"/>
      <c r="AQ353" s="42"/>
      <c r="AR353" s="42"/>
      <c r="AS353" s="112"/>
    </row>
    <row r="354" spans="1:45" hidden="1" x14ac:dyDescent="0.6">
      <c r="A354" s="20" t="s">
        <v>254</v>
      </c>
      <c r="B354" s="42"/>
      <c r="C354" s="42"/>
      <c r="D354" s="42"/>
      <c r="E354" s="42"/>
      <c r="F354" s="18"/>
      <c r="G354" s="44"/>
      <c r="H354" s="44"/>
      <c r="I354" s="44"/>
      <c r="J354" s="44"/>
      <c r="K354" s="18"/>
      <c r="L354" s="42"/>
      <c r="M354" s="42"/>
      <c r="N354" s="42"/>
      <c r="O354" s="42"/>
      <c r="P354" s="18"/>
      <c r="Q354" s="42"/>
      <c r="R354" s="42"/>
      <c r="S354" s="42"/>
      <c r="T354" s="42"/>
      <c r="U354" s="14"/>
      <c r="V354" s="44"/>
      <c r="W354" s="44"/>
      <c r="X354" s="44"/>
      <c r="Y354" s="44"/>
      <c r="Z354" s="14"/>
      <c r="AA354" s="8"/>
      <c r="AB354" s="8"/>
      <c r="AC354" s="8"/>
      <c r="AD354" s="26"/>
      <c r="AE354" s="274"/>
      <c r="AF354" s="85"/>
      <c r="AG354" s="85"/>
      <c r="AH354" s="85"/>
      <c r="AI354" s="85"/>
      <c r="AJ354" s="281"/>
      <c r="AK354" s="85"/>
      <c r="AL354" s="85"/>
      <c r="AM354" s="85"/>
      <c r="AN354" s="85"/>
      <c r="AO354" s="18"/>
      <c r="AP354" s="42"/>
      <c r="AQ354" s="42"/>
      <c r="AR354" s="42"/>
      <c r="AS354" s="112"/>
    </row>
    <row r="355" spans="1:45" hidden="1" x14ac:dyDescent="0.6">
      <c r="A355" s="20" t="s">
        <v>201</v>
      </c>
      <c r="B355" s="42"/>
      <c r="C355" s="42"/>
      <c r="D355" s="42"/>
      <c r="E355" s="42"/>
      <c r="F355" s="18"/>
      <c r="G355" s="44"/>
      <c r="H355" s="44"/>
      <c r="I355" s="44"/>
      <c r="J355" s="44"/>
      <c r="K355" s="18"/>
      <c r="L355" s="42"/>
      <c r="M355" s="42"/>
      <c r="N355" s="42"/>
      <c r="O355" s="42"/>
      <c r="P355" s="18"/>
      <c r="Q355" s="42"/>
      <c r="R355" s="42"/>
      <c r="S355" s="42"/>
      <c r="T355" s="42"/>
      <c r="U355" s="14"/>
      <c r="V355" s="44"/>
      <c r="W355" s="44"/>
      <c r="X355" s="44"/>
      <c r="Y355" s="44"/>
      <c r="Z355" s="14"/>
      <c r="AA355" s="8"/>
      <c r="AB355" s="8"/>
      <c r="AC355" s="8"/>
      <c r="AD355" s="26"/>
      <c r="AE355" s="274"/>
      <c r="AF355" s="83">
        <v>210374</v>
      </c>
      <c r="AG355" s="88">
        <v>233</v>
      </c>
      <c r="AH355" s="83">
        <v>156877</v>
      </c>
      <c r="AI355" s="88">
        <v>174</v>
      </c>
      <c r="AJ355" s="281"/>
      <c r="AK355" s="78">
        <v>233474</v>
      </c>
      <c r="AL355" s="85">
        <v>259</v>
      </c>
      <c r="AM355" s="78">
        <v>159739</v>
      </c>
      <c r="AN355" s="85">
        <v>177</v>
      </c>
      <c r="AP355" s="42"/>
      <c r="AQ355" s="42"/>
      <c r="AR355" s="42"/>
      <c r="AS355" s="112"/>
    </row>
    <row r="356" spans="1:45" hidden="1" x14ac:dyDescent="0.6">
      <c r="A356" s="20" t="s">
        <v>203</v>
      </c>
      <c r="B356" s="42"/>
      <c r="C356" s="42"/>
      <c r="D356" s="42"/>
      <c r="E356" s="42"/>
      <c r="F356" s="18"/>
      <c r="G356" s="44"/>
      <c r="H356" s="44"/>
      <c r="I356" s="44"/>
      <c r="J356" s="44"/>
      <c r="K356" s="18"/>
      <c r="L356" s="42"/>
      <c r="M356" s="42"/>
      <c r="N356" s="42"/>
      <c r="O356" s="42"/>
      <c r="P356" s="18"/>
      <c r="Q356" s="42"/>
      <c r="R356" s="42"/>
      <c r="S356" s="42"/>
      <c r="T356" s="42"/>
      <c r="U356" s="14"/>
      <c r="V356" s="44"/>
      <c r="W356" s="44"/>
      <c r="X356" s="44"/>
      <c r="Y356" s="44"/>
      <c r="Z356" s="14"/>
      <c r="AA356" s="8"/>
      <c r="AB356" s="8"/>
      <c r="AC356" s="8"/>
      <c r="AD356" s="26"/>
      <c r="AE356" s="274"/>
      <c r="AF356" s="83">
        <v>20511</v>
      </c>
      <c r="AG356" s="88">
        <v>281</v>
      </c>
      <c r="AH356" s="83">
        <v>14188</v>
      </c>
      <c r="AI356" s="88">
        <v>194</v>
      </c>
      <c r="AJ356" s="281"/>
      <c r="AK356" s="78">
        <v>18612</v>
      </c>
      <c r="AL356" s="85">
        <v>255</v>
      </c>
      <c r="AM356" s="78">
        <v>12405</v>
      </c>
      <c r="AN356" s="85">
        <v>170</v>
      </c>
      <c r="AP356" s="42"/>
      <c r="AQ356" s="42"/>
      <c r="AR356" s="42"/>
      <c r="AS356" s="112"/>
    </row>
    <row r="357" spans="1:45" hidden="1" x14ac:dyDescent="0.6">
      <c r="A357" s="20" t="s">
        <v>204</v>
      </c>
      <c r="B357" s="42"/>
      <c r="C357" s="42"/>
      <c r="D357" s="42"/>
      <c r="E357" s="42"/>
      <c r="F357" s="18"/>
      <c r="G357" s="44"/>
      <c r="H357" s="44"/>
      <c r="I357" s="44"/>
      <c r="J357" s="44"/>
      <c r="K357" s="18"/>
      <c r="L357" s="42"/>
      <c r="M357" s="42"/>
      <c r="N357" s="42"/>
      <c r="O357" s="42"/>
      <c r="P357" s="18"/>
      <c r="Q357" s="42"/>
      <c r="R357" s="42"/>
      <c r="S357" s="42"/>
      <c r="T357" s="42"/>
      <c r="U357" s="14"/>
      <c r="V357" s="44"/>
      <c r="W357" s="44"/>
      <c r="X357" s="44"/>
      <c r="Y357" s="44"/>
      <c r="Z357" s="14"/>
      <c r="AA357" s="8"/>
      <c r="AB357" s="8"/>
      <c r="AC357" s="8"/>
      <c r="AD357" s="26"/>
      <c r="AE357" s="274"/>
      <c r="AF357" s="83">
        <v>91693</v>
      </c>
      <c r="AG357" s="88">
        <v>67</v>
      </c>
      <c r="AH357" s="83">
        <v>67955</v>
      </c>
      <c r="AI357" s="88">
        <v>49</v>
      </c>
      <c r="AJ357" s="281"/>
      <c r="AK357" s="78">
        <v>175604</v>
      </c>
      <c r="AL357" s="85">
        <v>128</v>
      </c>
      <c r="AM357" s="78">
        <v>116734</v>
      </c>
      <c r="AN357" s="85">
        <v>85</v>
      </c>
      <c r="AP357" s="42"/>
      <c r="AQ357" s="42"/>
      <c r="AR357" s="42"/>
      <c r="AS357" s="112"/>
    </row>
    <row r="358" spans="1:45" hidden="1" x14ac:dyDescent="0.6">
      <c r="A358" s="20"/>
      <c r="B358" s="42"/>
      <c r="C358" s="42"/>
      <c r="D358" s="42"/>
      <c r="E358" s="42"/>
      <c r="F358" s="18"/>
      <c r="G358" s="44"/>
      <c r="H358" s="44"/>
      <c r="I358" s="44"/>
      <c r="J358" s="44"/>
      <c r="K358" s="18"/>
      <c r="L358" s="42"/>
      <c r="M358" s="42"/>
      <c r="N358" s="42"/>
      <c r="O358" s="42"/>
      <c r="P358" s="18"/>
      <c r="Q358" s="42"/>
      <c r="R358" s="42"/>
      <c r="S358" s="42"/>
      <c r="T358" s="42"/>
      <c r="U358" s="14"/>
      <c r="V358" s="44"/>
      <c r="W358" s="44"/>
      <c r="X358" s="44"/>
      <c r="Y358" s="44"/>
      <c r="Z358" s="14"/>
      <c r="AA358" s="8"/>
      <c r="AB358" s="8"/>
      <c r="AC358" s="8"/>
      <c r="AD358" s="26"/>
      <c r="AE358" s="274"/>
      <c r="AF358" s="83"/>
      <c r="AG358" s="88"/>
      <c r="AH358" s="83"/>
      <c r="AI358" s="94">
        <f>AVERAGE(AI355:AI357)</f>
        <v>139</v>
      </c>
      <c r="AJ358" s="281"/>
      <c r="AK358" s="85"/>
      <c r="AL358" s="85"/>
      <c r="AM358" s="85"/>
      <c r="AN358" s="94">
        <f>AVERAGE(AN355:AN357)</f>
        <v>144</v>
      </c>
      <c r="AO358" s="18"/>
      <c r="AP358" s="42"/>
      <c r="AQ358" s="42"/>
      <c r="AR358" s="42"/>
      <c r="AS358" s="112"/>
    </row>
    <row r="359" spans="1:45" hidden="1" x14ac:dyDescent="0.6">
      <c r="A359" s="20"/>
      <c r="B359" s="42"/>
      <c r="C359" s="42"/>
      <c r="D359" s="42"/>
      <c r="E359" s="42"/>
      <c r="F359" s="18"/>
      <c r="G359" s="44"/>
      <c r="H359" s="44"/>
      <c r="I359" s="44"/>
      <c r="J359" s="44"/>
      <c r="K359" s="18"/>
      <c r="L359" s="42"/>
      <c r="M359" s="42"/>
      <c r="N359" s="42"/>
      <c r="O359" s="42"/>
      <c r="P359" s="18"/>
      <c r="Q359" s="42"/>
      <c r="R359" s="42"/>
      <c r="S359" s="42"/>
      <c r="T359" s="42"/>
      <c r="U359" s="14"/>
      <c r="V359" s="44"/>
      <c r="W359" s="44"/>
      <c r="X359" s="44"/>
      <c r="Y359" s="44"/>
      <c r="Z359" s="14"/>
      <c r="AA359" s="8"/>
      <c r="AB359" s="8"/>
      <c r="AC359" s="8"/>
      <c r="AD359" s="26"/>
      <c r="AE359" s="274"/>
      <c r="AF359" s="85"/>
      <c r="AG359" s="85"/>
      <c r="AH359" s="85"/>
      <c r="AI359" s="85"/>
      <c r="AJ359" s="281"/>
      <c r="AK359" s="85"/>
      <c r="AL359" s="85"/>
      <c r="AM359" s="85"/>
      <c r="AN359" s="85"/>
      <c r="AO359" s="18"/>
      <c r="AP359" s="42"/>
      <c r="AQ359" s="42"/>
      <c r="AR359" s="42"/>
      <c r="AS359" s="112"/>
    </row>
    <row r="360" spans="1:45" x14ac:dyDescent="0.6">
      <c r="A360" s="212" t="s">
        <v>38</v>
      </c>
      <c r="B360" s="200">
        <v>54061068</v>
      </c>
      <c r="C360" s="210">
        <v>716</v>
      </c>
      <c r="D360" s="119">
        <v>24515541</v>
      </c>
      <c r="E360" s="160">
        <v>325</v>
      </c>
      <c r="F360" s="18"/>
      <c r="G360" s="119">
        <v>61238566</v>
      </c>
      <c r="H360" s="160">
        <v>808</v>
      </c>
      <c r="I360" s="119">
        <v>24043446</v>
      </c>
      <c r="J360" s="160">
        <v>317</v>
      </c>
      <c r="K360" s="18"/>
      <c r="L360" s="119">
        <v>62744838</v>
      </c>
      <c r="M360" s="160">
        <v>827</v>
      </c>
      <c r="N360" s="119">
        <v>23404150</v>
      </c>
      <c r="O360" s="160">
        <v>309</v>
      </c>
      <c r="P360" s="18"/>
      <c r="Q360" s="119">
        <v>64808170</v>
      </c>
      <c r="R360" s="160">
        <v>853</v>
      </c>
      <c r="S360" s="119">
        <v>24049466</v>
      </c>
      <c r="T360" s="160">
        <v>317</v>
      </c>
      <c r="U360" s="14"/>
      <c r="V360" s="119">
        <v>66985445</v>
      </c>
      <c r="W360" s="160">
        <v>882</v>
      </c>
      <c r="X360" s="119">
        <v>24866951</v>
      </c>
      <c r="Y360" s="160">
        <v>327</v>
      </c>
      <c r="Z360" s="14"/>
      <c r="AA360" s="155">
        <v>66991053</v>
      </c>
      <c r="AB360" s="146">
        <v>822</v>
      </c>
      <c r="AC360" s="155">
        <v>24775864</v>
      </c>
      <c r="AD360" s="211">
        <v>304</v>
      </c>
      <c r="AE360" s="274"/>
      <c r="AF360" s="147">
        <v>74003900</v>
      </c>
      <c r="AG360" s="161">
        <v>716</v>
      </c>
      <c r="AH360" s="151">
        <v>29905011</v>
      </c>
      <c r="AI360" s="161">
        <v>289</v>
      </c>
      <c r="AJ360" s="18"/>
      <c r="AK360" s="147">
        <v>77820365</v>
      </c>
      <c r="AL360" s="161">
        <v>767</v>
      </c>
      <c r="AM360" s="147">
        <v>30474397</v>
      </c>
      <c r="AN360" s="161">
        <v>300</v>
      </c>
      <c r="AO360" s="18"/>
      <c r="AP360" s="153"/>
      <c r="AQ360" s="153"/>
      <c r="AR360" s="153"/>
      <c r="AS360" s="186"/>
    </row>
    <row r="361" spans="1:45" x14ac:dyDescent="0.6">
      <c r="A361" s="21" t="s">
        <v>39</v>
      </c>
      <c r="B361" s="68">
        <f>SUM(B218:B349)</f>
        <v>54061073</v>
      </c>
      <c r="C361" s="18"/>
      <c r="D361" s="30">
        <f>SUM(D218:D349)</f>
        <v>24515540</v>
      </c>
      <c r="E361" s="18"/>
      <c r="F361" s="18"/>
      <c r="G361" s="167">
        <f>SUM(G218:G349)</f>
        <v>61155820</v>
      </c>
      <c r="H361" s="18"/>
      <c r="I361" s="167">
        <f>SUM(I218:I349)</f>
        <v>22862341</v>
      </c>
      <c r="J361" s="18"/>
      <c r="K361" s="18"/>
      <c r="L361" s="30">
        <f>SUM(L218:L349)</f>
        <v>62744843</v>
      </c>
      <c r="M361" s="18"/>
      <c r="N361" s="30">
        <f>SUM(N218:N349)</f>
        <v>23404156</v>
      </c>
      <c r="O361" s="18"/>
      <c r="P361" s="18"/>
      <c r="Q361" s="30">
        <f>SUM(Q218:Q349)</f>
        <v>64808167</v>
      </c>
      <c r="R361" s="18"/>
      <c r="S361" s="30">
        <f>SUM(S218:S349)</f>
        <v>24049472</v>
      </c>
      <c r="T361" s="18"/>
      <c r="U361" s="14"/>
      <c r="V361" s="169">
        <f>SUM(V218:V349)</f>
        <v>66985445</v>
      </c>
      <c r="W361" s="14"/>
      <c r="X361" s="7">
        <f>SUM(X218:X349)</f>
        <v>24866954</v>
      </c>
      <c r="Y361" s="14"/>
      <c r="Z361" s="14"/>
      <c r="AA361" s="7">
        <f>SUM(AA218:AA349)</f>
        <v>66991056</v>
      </c>
      <c r="AB361" s="14"/>
      <c r="AC361" s="7">
        <f>SUM(AC218:AC349)</f>
        <v>24775868</v>
      </c>
      <c r="AD361" s="51"/>
      <c r="AE361" s="274"/>
      <c r="AF361" s="77">
        <f>SUM(AF218:AF357)</f>
        <v>74003905</v>
      </c>
      <c r="AG361" s="49"/>
      <c r="AH361" s="173">
        <f>SUM(AH218:AH357)</f>
        <v>29905011</v>
      </c>
      <c r="AI361" s="49"/>
      <c r="AJ361" s="18"/>
      <c r="AK361" s="77">
        <f>SUM(AK218:AK358)</f>
        <v>77454636</v>
      </c>
      <c r="AL361" s="18"/>
      <c r="AM361" s="77">
        <f>SUM(AM218:AM358)</f>
        <v>30281000</v>
      </c>
      <c r="AN361" s="18"/>
      <c r="AO361" s="18"/>
      <c r="AP361" s="18"/>
      <c r="AQ361" s="18"/>
      <c r="AR361" s="18"/>
    </row>
    <row r="362" spans="1:45" x14ac:dyDescent="0.6">
      <c r="A362" s="19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274"/>
      <c r="AF362"/>
      <c r="AG362"/>
      <c r="AH362"/>
      <c r="AI362"/>
      <c r="AJ362" s="281"/>
      <c r="AK362" s="18"/>
      <c r="AL362" s="18"/>
      <c r="AM362" s="18"/>
      <c r="AN362" s="18"/>
      <c r="AO362" s="18"/>
      <c r="AP362" s="18"/>
      <c r="AQ362" s="18"/>
      <c r="AR362" s="18"/>
      <c r="AS362" s="18"/>
    </row>
    <row r="363" spans="1:45" x14ac:dyDescent="0.6">
      <c r="A363" s="10" t="s">
        <v>255</v>
      </c>
      <c r="B363" s="13"/>
      <c r="C363" s="13"/>
      <c r="D363" s="13"/>
      <c r="E363" s="13"/>
      <c r="F363" s="14"/>
      <c r="G363" s="13"/>
      <c r="H363" s="13"/>
      <c r="I363" s="13"/>
      <c r="J363" s="13"/>
      <c r="K363" s="14"/>
      <c r="L363" s="13"/>
      <c r="M363" s="13"/>
      <c r="N363" s="13"/>
      <c r="O363" s="13"/>
      <c r="P363" s="14"/>
      <c r="Q363" s="13"/>
      <c r="R363" s="13"/>
      <c r="S363" s="13"/>
      <c r="T363" s="13"/>
      <c r="U363" s="14"/>
      <c r="V363" s="13"/>
      <c r="W363" s="13"/>
      <c r="X363" s="13"/>
      <c r="Y363" s="13"/>
      <c r="Z363" s="14"/>
      <c r="AA363" s="13"/>
      <c r="AB363" s="13"/>
      <c r="AC363" s="13"/>
      <c r="AD363" s="13"/>
      <c r="AE363" s="274"/>
      <c r="AF363" s="13"/>
      <c r="AG363" s="13"/>
      <c r="AH363" s="13"/>
      <c r="AI363" s="13"/>
      <c r="AJ363" s="14"/>
      <c r="AK363" s="13"/>
      <c r="AL363" s="13"/>
      <c r="AM363" s="13"/>
      <c r="AN363" s="13"/>
      <c r="AO363" s="18"/>
      <c r="AP363" s="18"/>
      <c r="AQ363" s="18"/>
      <c r="AR363" s="18"/>
      <c r="AS363" s="18"/>
    </row>
    <row r="364" spans="1:45" s="2" customFormat="1" x14ac:dyDescent="0.6">
      <c r="A364" s="39"/>
      <c r="B364" s="335" t="s">
        <v>46</v>
      </c>
      <c r="C364" s="335"/>
      <c r="D364" s="335"/>
      <c r="E364" s="335"/>
      <c r="F364" s="270"/>
      <c r="G364" s="335" t="s">
        <v>47</v>
      </c>
      <c r="H364" s="335"/>
      <c r="I364" s="335"/>
      <c r="J364" s="335"/>
      <c r="K364" s="270"/>
      <c r="L364" s="335" t="s">
        <v>48</v>
      </c>
      <c r="M364" s="335"/>
      <c r="N364" s="335"/>
      <c r="O364" s="335"/>
      <c r="P364" s="270"/>
      <c r="Q364" s="335" t="s">
        <v>49</v>
      </c>
      <c r="R364" s="335"/>
      <c r="S364" s="335"/>
      <c r="T364" s="335"/>
      <c r="U364" s="270"/>
      <c r="V364" s="335" t="s">
        <v>50</v>
      </c>
      <c r="W364" s="335"/>
      <c r="X364" s="335"/>
      <c r="Y364" s="335"/>
      <c r="Z364" s="270"/>
      <c r="AA364" s="335" t="s">
        <v>51</v>
      </c>
      <c r="AB364" s="335"/>
      <c r="AC364" s="335"/>
      <c r="AD364" s="335"/>
      <c r="AE364" s="266"/>
      <c r="AF364" s="335" t="s">
        <v>9</v>
      </c>
      <c r="AG364" s="335"/>
      <c r="AH364" s="335"/>
      <c r="AI364" s="335"/>
      <c r="AJ364" s="284"/>
      <c r="AK364" s="337" t="s">
        <v>10</v>
      </c>
      <c r="AL364" s="337"/>
      <c r="AM364" s="337"/>
      <c r="AN364" s="337"/>
      <c r="AO364" s="285"/>
      <c r="AP364" s="331"/>
      <c r="AQ364" s="332"/>
      <c r="AR364" s="332"/>
      <c r="AS364" s="333"/>
    </row>
    <row r="365" spans="1:45" x14ac:dyDescent="0.6">
      <c r="A365" s="10" t="s">
        <v>256</v>
      </c>
      <c r="B365" s="9" t="s">
        <v>16</v>
      </c>
      <c r="C365" s="9" t="s">
        <v>17</v>
      </c>
      <c r="D365" s="9" t="s">
        <v>18</v>
      </c>
      <c r="E365" s="9" t="s">
        <v>19</v>
      </c>
      <c r="F365" s="271"/>
      <c r="G365" s="9" t="s">
        <v>16</v>
      </c>
      <c r="H365" s="9" t="s">
        <v>17</v>
      </c>
      <c r="I365" s="9" t="s">
        <v>18</v>
      </c>
      <c r="J365" s="9" t="s">
        <v>19</v>
      </c>
      <c r="K365" s="271"/>
      <c r="L365" s="9" t="s">
        <v>16</v>
      </c>
      <c r="M365" s="9" t="s">
        <v>17</v>
      </c>
      <c r="N365" s="9" t="s">
        <v>18</v>
      </c>
      <c r="O365" s="9" t="s">
        <v>19</v>
      </c>
      <c r="P365" s="271"/>
      <c r="Q365" s="9" t="s">
        <v>16</v>
      </c>
      <c r="R365" s="9" t="s">
        <v>17</v>
      </c>
      <c r="S365" s="9" t="s">
        <v>18</v>
      </c>
      <c r="T365" s="9" t="s">
        <v>19</v>
      </c>
      <c r="U365" s="271"/>
      <c r="V365" s="9" t="s">
        <v>16</v>
      </c>
      <c r="W365" s="9" t="s">
        <v>17</v>
      </c>
      <c r="X365" s="9" t="s">
        <v>18</v>
      </c>
      <c r="Y365" s="9" t="s">
        <v>19</v>
      </c>
      <c r="Z365" s="271"/>
      <c r="AA365" s="9" t="s">
        <v>16</v>
      </c>
      <c r="AB365" s="9" t="s">
        <v>17</v>
      </c>
      <c r="AC365" s="9" t="s">
        <v>18</v>
      </c>
      <c r="AD365" s="9" t="s">
        <v>19</v>
      </c>
      <c r="AE365" s="274"/>
      <c r="AF365" s="9" t="s">
        <v>16</v>
      </c>
      <c r="AG365" s="9" t="s">
        <v>17</v>
      </c>
      <c r="AH365" s="9" t="s">
        <v>18</v>
      </c>
      <c r="AI365" s="9" t="s">
        <v>19</v>
      </c>
      <c r="AJ365" s="284"/>
      <c r="AK365" s="9" t="s">
        <v>16</v>
      </c>
      <c r="AL365" s="9" t="s">
        <v>17</v>
      </c>
      <c r="AM365" s="9" t="s">
        <v>18</v>
      </c>
      <c r="AN365" s="9" t="s">
        <v>19</v>
      </c>
      <c r="AO365" s="18"/>
      <c r="AP365" s="9" t="s">
        <v>16</v>
      </c>
      <c r="AQ365" s="9" t="s">
        <v>17</v>
      </c>
      <c r="AR365" s="9" t="s">
        <v>18</v>
      </c>
      <c r="AS365" s="9" t="s">
        <v>19</v>
      </c>
    </row>
    <row r="366" spans="1:45" x14ac:dyDescent="0.6">
      <c r="A366" s="32" t="s">
        <v>257</v>
      </c>
      <c r="B366" s="42"/>
      <c r="C366" s="42"/>
      <c r="D366" s="42"/>
      <c r="E366" s="42"/>
      <c r="F366" s="14"/>
      <c r="G366" s="8"/>
      <c r="H366" s="8"/>
      <c r="I366" s="8"/>
      <c r="J366" s="8"/>
      <c r="K366" s="14"/>
      <c r="L366" s="42"/>
      <c r="M366" s="42"/>
      <c r="N366" s="42"/>
      <c r="O366" s="42"/>
      <c r="P366" s="14"/>
      <c r="Q366" s="8"/>
      <c r="R366" s="8"/>
      <c r="S366" s="8"/>
      <c r="T366" s="8"/>
      <c r="U366" s="14"/>
      <c r="V366" s="24">
        <v>4712</v>
      </c>
      <c r="W366" s="25">
        <v>0</v>
      </c>
      <c r="X366" s="24">
        <v>2945</v>
      </c>
      <c r="Y366" s="25">
        <v>0</v>
      </c>
      <c r="Z366" s="14"/>
      <c r="AA366" s="22">
        <v>1159</v>
      </c>
      <c r="AB366" s="23">
        <v>0</v>
      </c>
      <c r="AC366" s="42">
        <v>725</v>
      </c>
      <c r="AD366" s="23">
        <v>0</v>
      </c>
      <c r="AE366" s="274"/>
      <c r="AF366" s="78">
        <v>8944</v>
      </c>
      <c r="AG366" s="79">
        <v>0</v>
      </c>
      <c r="AH366" s="78">
        <v>5590</v>
      </c>
      <c r="AI366" s="79">
        <v>0</v>
      </c>
      <c r="AK366" s="78">
        <v>19217</v>
      </c>
      <c r="AL366" s="79">
        <v>0</v>
      </c>
      <c r="AM366" s="78">
        <v>12774</v>
      </c>
      <c r="AN366" s="79">
        <v>0</v>
      </c>
      <c r="AO366" s="281"/>
      <c r="AP366" s="42"/>
      <c r="AQ366" s="42"/>
      <c r="AR366" s="42"/>
      <c r="AS366" s="112"/>
    </row>
    <row r="367" spans="1:45" x14ac:dyDescent="0.6">
      <c r="A367" s="97" t="s">
        <v>258</v>
      </c>
      <c r="B367" s="42"/>
      <c r="C367" s="42"/>
      <c r="D367" s="42"/>
      <c r="E367" s="42"/>
      <c r="F367" s="14"/>
      <c r="G367" s="8"/>
      <c r="H367" s="8"/>
      <c r="I367" s="8"/>
      <c r="J367" s="8"/>
      <c r="K367" s="14"/>
      <c r="L367" s="42"/>
      <c r="M367" s="42"/>
      <c r="N367" s="42"/>
      <c r="O367" s="42"/>
      <c r="P367" s="14"/>
      <c r="Q367" s="8"/>
      <c r="R367" s="8"/>
      <c r="S367" s="8"/>
      <c r="T367" s="8"/>
      <c r="U367" s="14"/>
      <c r="V367" s="24"/>
      <c r="W367" s="25"/>
      <c r="X367" s="24"/>
      <c r="Y367" s="25"/>
      <c r="Z367" s="14"/>
      <c r="AA367" s="22">
        <v>30807</v>
      </c>
      <c r="AB367" s="23">
        <v>0</v>
      </c>
      <c r="AC367" s="22">
        <v>27266</v>
      </c>
      <c r="AD367" s="23">
        <v>0</v>
      </c>
      <c r="AE367" s="274"/>
      <c r="AF367" s="78">
        <v>115333</v>
      </c>
      <c r="AG367" s="79">
        <v>0</v>
      </c>
      <c r="AH367" s="78">
        <v>96120</v>
      </c>
      <c r="AI367" s="79">
        <v>0</v>
      </c>
      <c r="AK367" s="85"/>
      <c r="AL367" s="85"/>
      <c r="AM367" s="85"/>
      <c r="AN367" s="85"/>
      <c r="AP367" s="42"/>
      <c r="AQ367" s="42"/>
      <c r="AR367" s="42"/>
      <c r="AS367" s="112"/>
    </row>
    <row r="368" spans="1:45" x14ac:dyDescent="0.6">
      <c r="A368" s="95" t="s">
        <v>259</v>
      </c>
      <c r="B368" s="22">
        <v>16347</v>
      </c>
      <c r="C368" s="23">
        <v>0</v>
      </c>
      <c r="D368" s="22">
        <v>8546</v>
      </c>
      <c r="E368" s="23">
        <v>0</v>
      </c>
      <c r="F368" s="14"/>
      <c r="G368" s="24">
        <v>11257</v>
      </c>
      <c r="H368" s="25">
        <v>0</v>
      </c>
      <c r="I368" s="24">
        <v>4361</v>
      </c>
      <c r="J368" s="25">
        <v>0</v>
      </c>
      <c r="K368" s="14"/>
      <c r="L368" s="24">
        <v>9453</v>
      </c>
      <c r="M368" s="25">
        <v>0</v>
      </c>
      <c r="N368" s="24">
        <v>3558</v>
      </c>
      <c r="O368" s="25">
        <v>0</v>
      </c>
      <c r="P368" s="14"/>
      <c r="Q368" s="24">
        <v>7503</v>
      </c>
      <c r="R368" s="25">
        <v>0</v>
      </c>
      <c r="S368" s="24">
        <v>2858</v>
      </c>
      <c r="T368" s="25">
        <v>0</v>
      </c>
      <c r="U368" s="14"/>
      <c r="V368" s="24">
        <v>11050</v>
      </c>
      <c r="W368" s="25">
        <v>0</v>
      </c>
      <c r="X368" s="24">
        <v>4334</v>
      </c>
      <c r="Y368" s="25">
        <v>0</v>
      </c>
      <c r="Z368" s="14"/>
      <c r="AA368" s="22">
        <v>7900</v>
      </c>
      <c r="AB368" s="23">
        <v>0</v>
      </c>
      <c r="AC368" s="22">
        <v>3085</v>
      </c>
      <c r="AD368" s="23">
        <v>0</v>
      </c>
      <c r="AE368" s="274"/>
      <c r="AF368" s="78">
        <v>9151</v>
      </c>
      <c r="AG368" s="79">
        <v>0</v>
      </c>
      <c r="AH368" s="78">
        <v>3890</v>
      </c>
      <c r="AI368" s="79">
        <v>0</v>
      </c>
      <c r="AK368" s="78">
        <v>8393</v>
      </c>
      <c r="AL368" s="79">
        <v>0</v>
      </c>
      <c r="AM368" s="78">
        <v>3413</v>
      </c>
      <c r="AN368" s="79">
        <v>0</v>
      </c>
      <c r="AP368" s="42"/>
      <c r="AQ368" s="42"/>
      <c r="AR368" s="42"/>
      <c r="AS368" s="112"/>
    </row>
    <row r="369" spans="1:45" x14ac:dyDescent="0.6">
      <c r="A369" s="95" t="s">
        <v>260</v>
      </c>
      <c r="B369" s="22"/>
      <c r="C369" s="23"/>
      <c r="D369" s="22"/>
      <c r="E369" s="23"/>
      <c r="F369" s="14"/>
      <c r="G369" s="24"/>
      <c r="H369" s="25"/>
      <c r="I369" s="24"/>
      <c r="J369" s="25"/>
      <c r="K369" s="14"/>
      <c r="L369" s="24"/>
      <c r="M369" s="25"/>
      <c r="N369" s="24"/>
      <c r="O369" s="25"/>
      <c r="P369" s="14"/>
      <c r="Q369" s="24"/>
      <c r="R369" s="25"/>
      <c r="S369" s="24"/>
      <c r="T369" s="25"/>
      <c r="U369" s="14"/>
      <c r="V369" s="24"/>
      <c r="W369" s="25"/>
      <c r="X369" s="24"/>
      <c r="Y369" s="25"/>
      <c r="Z369" s="14"/>
      <c r="AA369" s="22"/>
      <c r="AB369" s="23"/>
      <c r="AC369" s="22"/>
      <c r="AD369" s="23"/>
      <c r="AE369" s="274"/>
      <c r="AF369" s="78"/>
      <c r="AG369" s="79"/>
      <c r="AH369" s="78"/>
      <c r="AI369" s="79"/>
      <c r="AK369" s="78">
        <v>15612</v>
      </c>
      <c r="AL369" s="79">
        <v>0</v>
      </c>
      <c r="AM369" s="78">
        <v>6200</v>
      </c>
      <c r="AN369" s="79">
        <v>0</v>
      </c>
      <c r="AP369" s="42"/>
      <c r="AQ369" s="42"/>
      <c r="AR369" s="42"/>
      <c r="AS369" s="112"/>
    </row>
    <row r="370" spans="1:45" x14ac:dyDescent="0.6">
      <c r="A370" s="95" t="s">
        <v>261</v>
      </c>
      <c r="B370" s="22">
        <v>57490</v>
      </c>
      <c r="C370" s="23">
        <v>0</v>
      </c>
      <c r="D370" s="22">
        <v>35187</v>
      </c>
      <c r="E370" s="23">
        <v>0</v>
      </c>
      <c r="F370" s="14"/>
      <c r="G370" s="24">
        <v>107511</v>
      </c>
      <c r="H370" s="25">
        <v>0</v>
      </c>
      <c r="I370" s="24">
        <v>53286</v>
      </c>
      <c r="J370" s="25">
        <v>0</v>
      </c>
      <c r="K370" s="14"/>
      <c r="L370" s="24">
        <v>62249</v>
      </c>
      <c r="M370" s="25">
        <v>0</v>
      </c>
      <c r="N370" s="24">
        <v>28920</v>
      </c>
      <c r="O370" s="25">
        <v>0</v>
      </c>
      <c r="P370" s="14"/>
      <c r="Q370" s="24">
        <v>49413</v>
      </c>
      <c r="R370" s="25">
        <v>0</v>
      </c>
      <c r="S370" s="24">
        <v>21770</v>
      </c>
      <c r="T370" s="25">
        <v>0</v>
      </c>
      <c r="U370" s="14"/>
      <c r="V370" s="24">
        <v>29595</v>
      </c>
      <c r="W370" s="25">
        <v>0</v>
      </c>
      <c r="X370" s="24">
        <v>12993</v>
      </c>
      <c r="Y370" s="25">
        <v>0</v>
      </c>
      <c r="Z370" s="14"/>
      <c r="AA370" s="22">
        <v>31660</v>
      </c>
      <c r="AB370" s="23">
        <v>0</v>
      </c>
      <c r="AC370" s="22">
        <v>16336</v>
      </c>
      <c r="AD370" s="23">
        <v>0</v>
      </c>
      <c r="AE370" s="274"/>
      <c r="AF370" s="78">
        <v>42623</v>
      </c>
      <c r="AG370" s="79">
        <v>0</v>
      </c>
      <c r="AH370" s="78">
        <v>20842</v>
      </c>
      <c r="AI370" s="79">
        <v>0</v>
      </c>
      <c r="AK370" s="78">
        <v>35194</v>
      </c>
      <c r="AL370" s="79">
        <v>0</v>
      </c>
      <c r="AM370" s="78">
        <v>16800</v>
      </c>
      <c r="AN370" s="79">
        <v>0</v>
      </c>
      <c r="AP370" s="42"/>
      <c r="AQ370" s="42"/>
      <c r="AR370" s="42"/>
      <c r="AS370" s="112"/>
    </row>
    <row r="371" spans="1:45" x14ac:dyDescent="0.6">
      <c r="A371" s="95" t="s">
        <v>262</v>
      </c>
      <c r="B371" s="22">
        <v>10320643</v>
      </c>
      <c r="C371" s="23">
        <v>0.19</v>
      </c>
      <c r="D371" s="22">
        <v>3408128</v>
      </c>
      <c r="E371" s="23">
        <v>0.13</v>
      </c>
      <c r="F371" s="14"/>
      <c r="G371" s="24">
        <v>10475368</v>
      </c>
      <c r="H371" s="25">
        <v>0.17</v>
      </c>
      <c r="I371" s="24">
        <v>3029958</v>
      </c>
      <c r="J371" s="25">
        <v>0.12</v>
      </c>
      <c r="K371" s="14"/>
      <c r="L371" s="24">
        <v>11694393</v>
      </c>
      <c r="M371" s="25">
        <v>0.19</v>
      </c>
      <c r="N371" s="24">
        <v>3285517</v>
      </c>
      <c r="O371" s="25">
        <v>0.13</v>
      </c>
      <c r="P371" s="14"/>
      <c r="Q371" s="24">
        <v>12317965</v>
      </c>
      <c r="R371" s="25">
        <v>0.19</v>
      </c>
      <c r="S371" s="24">
        <v>3485980</v>
      </c>
      <c r="T371" s="25">
        <v>0.14000000000000001</v>
      </c>
      <c r="U371" s="14"/>
      <c r="V371" s="24">
        <v>12962699</v>
      </c>
      <c r="W371" s="25">
        <v>0.19</v>
      </c>
      <c r="X371" s="24">
        <v>3730539</v>
      </c>
      <c r="Y371" s="25">
        <v>0.14000000000000001</v>
      </c>
      <c r="Z371" s="14"/>
      <c r="AA371" s="22">
        <v>11651175</v>
      </c>
      <c r="AB371" s="23">
        <v>0.17</v>
      </c>
      <c r="AC371" s="22">
        <v>3355164</v>
      </c>
      <c r="AD371" s="23">
        <v>0.12</v>
      </c>
      <c r="AE371" s="274"/>
      <c r="AF371" s="78">
        <v>12018690</v>
      </c>
      <c r="AG371" s="79">
        <v>0.16</v>
      </c>
      <c r="AH371" s="78">
        <v>3455899</v>
      </c>
      <c r="AI371" s="79">
        <v>0.12</v>
      </c>
      <c r="AK371" s="78">
        <v>12914209</v>
      </c>
      <c r="AL371" s="79">
        <v>0.17</v>
      </c>
      <c r="AM371" s="78">
        <v>3624584</v>
      </c>
      <c r="AN371" s="79">
        <v>0.12</v>
      </c>
      <c r="AP371" s="42"/>
      <c r="AQ371" s="42"/>
      <c r="AR371" s="42"/>
      <c r="AS371" s="112"/>
    </row>
    <row r="372" spans="1:45" x14ac:dyDescent="0.6">
      <c r="A372" s="96" t="s">
        <v>263</v>
      </c>
      <c r="B372" s="42"/>
      <c r="C372" s="42"/>
      <c r="D372" s="42"/>
      <c r="E372" s="42"/>
      <c r="F372" s="14"/>
      <c r="G372" s="24">
        <v>3473</v>
      </c>
      <c r="H372" s="25">
        <v>0</v>
      </c>
      <c r="I372" s="24">
        <v>2056</v>
      </c>
      <c r="J372" s="25">
        <v>0</v>
      </c>
      <c r="K372" s="14"/>
      <c r="L372" s="24">
        <v>38722</v>
      </c>
      <c r="M372" s="25">
        <v>0</v>
      </c>
      <c r="N372" s="24">
        <v>22462</v>
      </c>
      <c r="O372" s="25">
        <v>0</v>
      </c>
      <c r="P372" s="14"/>
      <c r="Q372" s="24">
        <v>76235</v>
      </c>
      <c r="R372" s="25">
        <v>0</v>
      </c>
      <c r="S372" s="24">
        <v>44021</v>
      </c>
      <c r="T372" s="25">
        <v>0</v>
      </c>
      <c r="U372" s="14"/>
      <c r="V372" s="24">
        <v>43648</v>
      </c>
      <c r="W372" s="25">
        <v>0</v>
      </c>
      <c r="X372" s="24">
        <v>25402</v>
      </c>
      <c r="Y372" s="25">
        <v>0</v>
      </c>
      <c r="Z372" s="14"/>
      <c r="AA372" s="22">
        <v>45772</v>
      </c>
      <c r="AB372" s="23">
        <v>0</v>
      </c>
      <c r="AC372" s="22">
        <v>27960</v>
      </c>
      <c r="AD372" s="23">
        <v>0</v>
      </c>
      <c r="AE372" s="274"/>
      <c r="AF372" s="78">
        <v>33244</v>
      </c>
      <c r="AG372" s="79">
        <v>0</v>
      </c>
      <c r="AH372" s="78">
        <v>20863</v>
      </c>
      <c r="AI372" s="79">
        <v>0</v>
      </c>
      <c r="AK372" s="78">
        <v>44075</v>
      </c>
      <c r="AL372" s="79">
        <v>0</v>
      </c>
      <c r="AM372" s="78">
        <v>24889</v>
      </c>
      <c r="AN372" s="79">
        <v>0</v>
      </c>
      <c r="AP372" s="42"/>
      <c r="AQ372" s="42"/>
      <c r="AR372" s="42"/>
      <c r="AS372" s="112"/>
    </row>
    <row r="373" spans="1:45" x14ac:dyDescent="0.6">
      <c r="A373" s="95" t="s">
        <v>264</v>
      </c>
      <c r="B373" s="22">
        <v>2052502</v>
      </c>
      <c r="C373" s="23">
        <v>0.04</v>
      </c>
      <c r="D373" s="22">
        <v>749461</v>
      </c>
      <c r="E373" s="23">
        <v>0.03</v>
      </c>
      <c r="F373" s="14"/>
      <c r="G373" s="24">
        <v>2680551</v>
      </c>
      <c r="H373" s="25">
        <v>0.04</v>
      </c>
      <c r="I373" s="24">
        <v>809761</v>
      </c>
      <c r="J373" s="25">
        <v>0.03</v>
      </c>
      <c r="K373" s="14"/>
      <c r="L373" s="42"/>
      <c r="M373" s="42"/>
      <c r="N373" s="42"/>
      <c r="O373" s="42"/>
      <c r="P373" s="14"/>
      <c r="Q373" s="42"/>
      <c r="R373" s="42"/>
      <c r="S373" s="42"/>
      <c r="T373" s="42"/>
      <c r="U373" s="14"/>
      <c r="V373" s="42"/>
      <c r="W373" s="42"/>
      <c r="X373" s="42"/>
      <c r="Y373" s="42"/>
      <c r="Z373" s="14"/>
      <c r="AA373" s="42"/>
      <c r="AB373" s="42"/>
      <c r="AC373" s="42"/>
      <c r="AD373" s="42"/>
      <c r="AE373" s="274"/>
      <c r="AF373" s="78">
        <v>52922</v>
      </c>
      <c r="AG373" s="79">
        <v>0</v>
      </c>
      <c r="AH373" s="78">
        <v>14925</v>
      </c>
      <c r="AI373" s="79">
        <v>0</v>
      </c>
      <c r="AK373" s="85"/>
      <c r="AL373" s="85"/>
      <c r="AM373" s="85"/>
      <c r="AN373" s="85"/>
      <c r="AP373" s="42"/>
      <c r="AQ373" s="42"/>
      <c r="AR373" s="42"/>
      <c r="AS373" s="112"/>
    </row>
    <row r="374" spans="1:45" x14ac:dyDescent="0.6">
      <c r="A374" s="95" t="s">
        <v>265</v>
      </c>
      <c r="B374" s="22"/>
      <c r="C374" s="23"/>
      <c r="D374" s="22"/>
      <c r="E374" s="23"/>
      <c r="F374" s="14"/>
      <c r="G374" s="24"/>
      <c r="H374" s="25"/>
      <c r="I374" s="24"/>
      <c r="J374" s="25"/>
      <c r="K374" s="14"/>
      <c r="L374" s="42"/>
      <c r="M374" s="42"/>
      <c r="N374" s="42"/>
      <c r="O374" s="42"/>
      <c r="P374" s="14"/>
      <c r="Q374" s="42"/>
      <c r="R374" s="42"/>
      <c r="S374" s="42"/>
      <c r="T374" s="42"/>
      <c r="U374" s="14"/>
      <c r="V374" s="42"/>
      <c r="W374" s="42"/>
      <c r="X374" s="42"/>
      <c r="Y374" s="42"/>
      <c r="Z374" s="14"/>
      <c r="AA374" s="42"/>
      <c r="AB374" s="42"/>
      <c r="AC374" s="42"/>
      <c r="AD374" s="42"/>
      <c r="AE374" s="274"/>
      <c r="AF374" s="78"/>
      <c r="AG374" s="79"/>
      <c r="AH374" s="78"/>
      <c r="AI374" s="79"/>
      <c r="AK374" s="78">
        <v>165483</v>
      </c>
      <c r="AL374" s="79">
        <v>0</v>
      </c>
      <c r="AM374" s="78">
        <v>44945</v>
      </c>
      <c r="AN374" s="79">
        <v>0</v>
      </c>
      <c r="AP374" s="42"/>
      <c r="AQ374" s="42"/>
      <c r="AR374" s="42"/>
      <c r="AS374" s="112"/>
    </row>
    <row r="375" spans="1:45" x14ac:dyDescent="0.6">
      <c r="A375" s="95" t="s">
        <v>266</v>
      </c>
      <c r="B375" s="22">
        <v>544345</v>
      </c>
      <c r="C375" s="23">
        <v>0.01</v>
      </c>
      <c r="D375" s="22">
        <v>318797</v>
      </c>
      <c r="E375" s="23">
        <v>0.01</v>
      </c>
      <c r="F375" s="14"/>
      <c r="G375" s="24">
        <v>452339</v>
      </c>
      <c r="H375" s="25">
        <v>0.01</v>
      </c>
      <c r="I375" s="24">
        <v>229138</v>
      </c>
      <c r="J375" s="25">
        <v>0.01</v>
      </c>
      <c r="K375" s="14"/>
      <c r="L375" s="42"/>
      <c r="M375" s="42"/>
      <c r="N375" s="42"/>
      <c r="O375" s="42"/>
      <c r="P375" s="14"/>
      <c r="Q375" s="42"/>
      <c r="R375" s="42"/>
      <c r="S375" s="42"/>
      <c r="T375" s="42"/>
      <c r="U375" s="14"/>
      <c r="V375" s="42"/>
      <c r="W375" s="42"/>
      <c r="X375" s="42"/>
      <c r="Y375" s="42"/>
      <c r="Z375" s="14"/>
      <c r="AA375" s="8"/>
      <c r="AB375" s="8"/>
      <c r="AC375" s="8"/>
      <c r="AD375" s="42"/>
      <c r="AE375" s="274"/>
      <c r="AF375" s="85"/>
      <c r="AG375" s="85"/>
      <c r="AH375" s="85"/>
      <c r="AI375" s="85"/>
      <c r="AK375" s="85"/>
      <c r="AL375" s="85"/>
      <c r="AM375" s="85"/>
      <c r="AN375" s="85"/>
      <c r="AP375" s="42"/>
      <c r="AQ375" s="42"/>
      <c r="AR375" s="42"/>
      <c r="AS375" s="112"/>
    </row>
    <row r="376" spans="1:45" x14ac:dyDescent="0.6">
      <c r="A376" s="96" t="s">
        <v>267</v>
      </c>
      <c r="B376" s="42"/>
      <c r="C376" s="42"/>
      <c r="D376" s="42"/>
      <c r="E376" s="42"/>
      <c r="F376" s="14"/>
      <c r="G376" s="42"/>
      <c r="H376" s="42"/>
      <c r="I376" s="42"/>
      <c r="J376" s="42"/>
      <c r="K376" s="14"/>
      <c r="L376" s="24">
        <v>3258</v>
      </c>
      <c r="M376" s="25">
        <v>0</v>
      </c>
      <c r="N376" s="24">
        <v>2201</v>
      </c>
      <c r="O376" s="25">
        <v>0</v>
      </c>
      <c r="P376" s="14"/>
      <c r="Q376" s="24">
        <v>15216</v>
      </c>
      <c r="R376" s="25">
        <v>0</v>
      </c>
      <c r="S376" s="24">
        <v>10492</v>
      </c>
      <c r="T376" s="25">
        <v>0</v>
      </c>
      <c r="U376" s="14"/>
      <c r="V376" s="24">
        <v>33735</v>
      </c>
      <c r="W376" s="25">
        <v>0</v>
      </c>
      <c r="X376" s="24">
        <v>24217</v>
      </c>
      <c r="Y376" s="25">
        <v>0</v>
      </c>
      <c r="Z376" s="14"/>
      <c r="AA376" s="22">
        <v>68169</v>
      </c>
      <c r="AB376" s="23">
        <v>0</v>
      </c>
      <c r="AC376" s="22">
        <v>48462</v>
      </c>
      <c r="AD376" s="23">
        <v>0</v>
      </c>
      <c r="AE376" s="274"/>
      <c r="AF376" s="78">
        <v>104466</v>
      </c>
      <c r="AG376" s="79">
        <v>0</v>
      </c>
      <c r="AH376" s="78">
        <v>63370</v>
      </c>
      <c r="AI376" s="79">
        <v>0</v>
      </c>
      <c r="AK376" s="78">
        <v>114458</v>
      </c>
      <c r="AL376" s="79">
        <v>0</v>
      </c>
      <c r="AM376" s="78">
        <v>66390</v>
      </c>
      <c r="AN376" s="79">
        <v>0</v>
      </c>
      <c r="AP376" s="42"/>
      <c r="AQ376" s="42"/>
      <c r="AR376" s="42"/>
      <c r="AS376" s="112"/>
    </row>
    <row r="377" spans="1:45" x14ac:dyDescent="0.6">
      <c r="A377" s="97" t="s">
        <v>268</v>
      </c>
      <c r="B377" s="42"/>
      <c r="C377" s="42"/>
      <c r="D377" s="42"/>
      <c r="E377" s="42"/>
      <c r="F377" s="14"/>
      <c r="G377" s="42"/>
      <c r="H377" s="42"/>
      <c r="I377" s="42"/>
      <c r="J377" s="42"/>
      <c r="K377" s="14"/>
      <c r="L377" s="24"/>
      <c r="M377" s="25"/>
      <c r="N377" s="24"/>
      <c r="O377" s="25"/>
      <c r="P377" s="14"/>
      <c r="Q377" s="24"/>
      <c r="R377" s="25"/>
      <c r="S377" s="24"/>
      <c r="T377" s="25"/>
      <c r="U377" s="14"/>
      <c r="V377" s="24"/>
      <c r="W377" s="25"/>
      <c r="X377" s="24"/>
      <c r="Y377" s="25"/>
      <c r="Z377" s="14"/>
      <c r="AA377" s="22">
        <v>3296</v>
      </c>
      <c r="AB377" s="23">
        <v>0</v>
      </c>
      <c r="AC377" s="22">
        <v>1218</v>
      </c>
      <c r="AD377" s="23">
        <v>0</v>
      </c>
      <c r="AE377" s="274"/>
      <c r="AF377" s="78">
        <v>4875</v>
      </c>
      <c r="AG377" s="79">
        <v>0</v>
      </c>
      <c r="AH377" s="78">
        <v>2614</v>
      </c>
      <c r="AI377" s="79">
        <v>0</v>
      </c>
      <c r="AK377" s="78">
        <v>32996</v>
      </c>
      <c r="AL377" s="79">
        <v>0</v>
      </c>
      <c r="AM377" s="78">
        <v>17367</v>
      </c>
      <c r="AN377" s="79">
        <v>0</v>
      </c>
      <c r="AP377" s="42"/>
      <c r="AQ377" s="42"/>
      <c r="AR377" s="42"/>
      <c r="AS377" s="112"/>
    </row>
    <row r="378" spans="1:45" x14ac:dyDescent="0.6">
      <c r="A378" s="95" t="s">
        <v>269</v>
      </c>
      <c r="B378" s="22">
        <v>2041343</v>
      </c>
      <c r="C378" s="23">
        <v>0.04</v>
      </c>
      <c r="D378" s="22">
        <v>982251</v>
      </c>
      <c r="E378" s="23">
        <v>0.04</v>
      </c>
      <c r="F378" s="14"/>
      <c r="G378" s="24">
        <v>2076977</v>
      </c>
      <c r="H378" s="25">
        <v>0.03</v>
      </c>
      <c r="I378" s="24">
        <v>835645</v>
      </c>
      <c r="J378" s="25">
        <v>0.03</v>
      </c>
      <c r="K378" s="14"/>
      <c r="L378" s="24">
        <v>2132373</v>
      </c>
      <c r="M378" s="25">
        <v>0.03</v>
      </c>
      <c r="N378" s="24">
        <v>800900</v>
      </c>
      <c r="O378" s="25">
        <v>0.03</v>
      </c>
      <c r="P378" s="14"/>
      <c r="Q378" s="24">
        <v>1846845</v>
      </c>
      <c r="R378" s="25">
        <v>0.03</v>
      </c>
      <c r="S378" s="24">
        <v>707800</v>
      </c>
      <c r="T378" s="25">
        <v>0.03</v>
      </c>
      <c r="U378" s="14"/>
      <c r="V378" s="24">
        <v>1457407</v>
      </c>
      <c r="W378" s="25">
        <v>0.02</v>
      </c>
      <c r="X378" s="24">
        <v>647668</v>
      </c>
      <c r="Y378" s="25">
        <v>0.02</v>
      </c>
      <c r="Z378" s="14"/>
      <c r="AA378" s="22">
        <v>1356016</v>
      </c>
      <c r="AB378" s="23">
        <v>0.02</v>
      </c>
      <c r="AC378" s="22">
        <v>591891</v>
      </c>
      <c r="AD378" s="23">
        <v>0.02</v>
      </c>
      <c r="AE378" s="274"/>
      <c r="AF378" s="78">
        <v>1261698</v>
      </c>
      <c r="AG378" s="79">
        <v>0.02</v>
      </c>
      <c r="AH378" s="78">
        <v>581239</v>
      </c>
      <c r="AI378" s="79">
        <v>0.02</v>
      </c>
      <c r="AK378" s="78">
        <v>1241714</v>
      </c>
      <c r="AL378" s="79">
        <v>0.02</v>
      </c>
      <c r="AM378" s="78">
        <v>570838</v>
      </c>
      <c r="AN378" s="79">
        <v>0.02</v>
      </c>
      <c r="AP378" s="42"/>
      <c r="AQ378" s="42"/>
      <c r="AR378" s="42"/>
      <c r="AS378" s="112"/>
    </row>
    <row r="379" spans="1:45" x14ac:dyDescent="0.6">
      <c r="A379" s="96" t="s">
        <v>270</v>
      </c>
      <c r="B379" s="42"/>
      <c r="C379" s="42"/>
      <c r="D379" s="42"/>
      <c r="E379" s="42"/>
      <c r="F379" s="14"/>
      <c r="G379" s="42"/>
      <c r="H379" s="42"/>
      <c r="I379" s="42"/>
      <c r="J379" s="42"/>
      <c r="K379" s="14"/>
      <c r="L379" s="24">
        <v>4847</v>
      </c>
      <c r="M379" s="25">
        <v>0</v>
      </c>
      <c r="N379" s="24">
        <v>1764</v>
      </c>
      <c r="O379" s="25">
        <v>0</v>
      </c>
      <c r="P379" s="272"/>
      <c r="Q379" s="42"/>
      <c r="R379" s="42"/>
      <c r="S379" s="42"/>
      <c r="T379" s="42"/>
      <c r="U379" s="14"/>
      <c r="V379" s="42"/>
      <c r="W379" s="42"/>
      <c r="X379" s="42"/>
      <c r="Y379" s="42"/>
      <c r="Z379" s="14"/>
      <c r="AA379" s="8"/>
      <c r="AB379" s="8"/>
      <c r="AC379" s="8"/>
      <c r="AD379" s="42"/>
      <c r="AE379" s="274"/>
      <c r="AF379" s="85"/>
      <c r="AG379" s="85"/>
      <c r="AH379" s="85"/>
      <c r="AI379" s="85"/>
      <c r="AK379" s="85"/>
      <c r="AL379" s="85"/>
      <c r="AM379" s="85"/>
      <c r="AN379" s="85"/>
      <c r="AP379" s="42"/>
      <c r="AQ379" s="42"/>
      <c r="AR379" s="42"/>
      <c r="AS379" s="112"/>
    </row>
    <row r="380" spans="1:45" x14ac:dyDescent="0.6">
      <c r="A380" s="96" t="s">
        <v>271</v>
      </c>
      <c r="B380" s="42"/>
      <c r="C380" s="42"/>
      <c r="D380" s="42"/>
      <c r="E380" s="42"/>
      <c r="F380" s="14"/>
      <c r="G380" s="42"/>
      <c r="H380" s="42"/>
      <c r="I380" s="42"/>
      <c r="J380" s="42"/>
      <c r="K380" s="14"/>
      <c r="L380" s="24">
        <v>56388</v>
      </c>
      <c r="M380" s="25">
        <v>0</v>
      </c>
      <c r="N380" s="24">
        <v>13974</v>
      </c>
      <c r="O380" s="25">
        <v>0</v>
      </c>
      <c r="P380" s="272"/>
      <c r="Q380" s="24">
        <v>57102</v>
      </c>
      <c r="R380" s="25">
        <v>0</v>
      </c>
      <c r="S380" s="24">
        <v>16158</v>
      </c>
      <c r="T380" s="25">
        <v>0</v>
      </c>
      <c r="U380" s="14"/>
      <c r="V380" s="24">
        <v>109388</v>
      </c>
      <c r="W380" s="25">
        <v>0</v>
      </c>
      <c r="X380" s="24">
        <v>18147</v>
      </c>
      <c r="Y380" s="25">
        <v>0</v>
      </c>
      <c r="Z380" s="14"/>
      <c r="AA380" s="22">
        <v>38395</v>
      </c>
      <c r="AB380" s="23">
        <v>0</v>
      </c>
      <c r="AC380" s="22">
        <v>10744</v>
      </c>
      <c r="AD380" s="23">
        <v>0</v>
      </c>
      <c r="AE380" s="274"/>
      <c r="AF380" s="85"/>
      <c r="AG380" s="85"/>
      <c r="AH380" s="85"/>
      <c r="AI380" s="85"/>
      <c r="AK380" s="85"/>
      <c r="AL380" s="85"/>
      <c r="AM380" s="85"/>
      <c r="AN380" s="85"/>
      <c r="AP380" s="42"/>
      <c r="AQ380" s="42"/>
      <c r="AR380" s="42"/>
      <c r="AS380" s="112"/>
    </row>
    <row r="381" spans="1:45" x14ac:dyDescent="0.6">
      <c r="A381" s="97" t="s">
        <v>272</v>
      </c>
      <c r="B381" s="42"/>
      <c r="C381" s="42"/>
      <c r="D381" s="42"/>
      <c r="E381" s="42"/>
      <c r="F381" s="14"/>
      <c r="G381" s="42"/>
      <c r="H381" s="42"/>
      <c r="I381" s="42"/>
      <c r="J381" s="42"/>
      <c r="K381" s="14"/>
      <c r="L381" s="24"/>
      <c r="M381" s="25"/>
      <c r="N381" s="24"/>
      <c r="O381" s="25"/>
      <c r="P381" s="272"/>
      <c r="Q381" s="24"/>
      <c r="R381" s="25"/>
      <c r="S381" s="24"/>
      <c r="T381" s="25"/>
      <c r="U381" s="14"/>
      <c r="V381" s="24"/>
      <c r="W381" s="25"/>
      <c r="X381" s="24"/>
      <c r="Y381" s="25"/>
      <c r="Z381" s="14"/>
      <c r="AA381" s="22">
        <v>2095</v>
      </c>
      <c r="AB381" s="23">
        <v>0</v>
      </c>
      <c r="AC381" s="42">
        <v>914</v>
      </c>
      <c r="AD381" s="23">
        <v>0</v>
      </c>
      <c r="AE381" s="274"/>
      <c r="AF381" s="78">
        <v>15080</v>
      </c>
      <c r="AG381" s="79">
        <v>0</v>
      </c>
      <c r="AH381" s="78">
        <v>9424</v>
      </c>
      <c r="AI381" s="79">
        <v>0</v>
      </c>
      <c r="AK381" s="78">
        <v>26377</v>
      </c>
      <c r="AL381" s="79">
        <v>0</v>
      </c>
      <c r="AM381" s="78">
        <v>16250</v>
      </c>
      <c r="AN381" s="79">
        <v>0</v>
      </c>
      <c r="AP381" s="42"/>
      <c r="AQ381" s="42"/>
      <c r="AR381" s="42"/>
      <c r="AS381" s="112"/>
    </row>
    <row r="382" spans="1:45" x14ac:dyDescent="0.6">
      <c r="A382" s="97" t="s">
        <v>273</v>
      </c>
      <c r="B382" s="42"/>
      <c r="C382" s="42"/>
      <c r="D382" s="42"/>
      <c r="E382" s="42"/>
      <c r="F382" s="14"/>
      <c r="G382" s="42"/>
      <c r="H382" s="42"/>
      <c r="I382" s="42"/>
      <c r="J382" s="42"/>
      <c r="K382" s="14"/>
      <c r="L382" s="24"/>
      <c r="M382" s="25"/>
      <c r="N382" s="24"/>
      <c r="O382" s="25"/>
      <c r="P382" s="272"/>
      <c r="Q382" s="24"/>
      <c r="R382" s="25"/>
      <c r="S382" s="24"/>
      <c r="T382" s="25"/>
      <c r="U382" s="14"/>
      <c r="V382" s="24"/>
      <c r="W382" s="25"/>
      <c r="X382" s="24"/>
      <c r="Y382" s="25"/>
      <c r="Z382" s="14"/>
      <c r="AA382" s="22">
        <v>3971</v>
      </c>
      <c r="AB382" s="23">
        <v>0</v>
      </c>
      <c r="AC382" s="22">
        <v>1759</v>
      </c>
      <c r="AD382" s="23">
        <v>0</v>
      </c>
      <c r="AE382" s="274"/>
      <c r="AF382" s="85"/>
      <c r="AG382" s="85"/>
      <c r="AH382" s="85"/>
      <c r="AI382" s="85"/>
      <c r="AK382" s="78">
        <v>5831</v>
      </c>
      <c r="AL382" s="79">
        <v>0</v>
      </c>
      <c r="AM382" s="78">
        <v>3847</v>
      </c>
      <c r="AN382" s="79">
        <v>0</v>
      </c>
      <c r="AP382" s="42"/>
      <c r="AQ382" s="42"/>
      <c r="AR382" s="42"/>
      <c r="AS382" s="112"/>
    </row>
    <row r="383" spans="1:45" x14ac:dyDescent="0.6">
      <c r="A383" s="95" t="s">
        <v>274</v>
      </c>
      <c r="B383" s="22">
        <v>38147</v>
      </c>
      <c r="C383" s="23">
        <v>0</v>
      </c>
      <c r="D383" s="22">
        <v>16694</v>
      </c>
      <c r="E383" s="23">
        <v>0</v>
      </c>
      <c r="F383" s="14"/>
      <c r="G383" s="24">
        <v>59614</v>
      </c>
      <c r="H383" s="25">
        <v>0</v>
      </c>
      <c r="I383" s="24">
        <v>25963</v>
      </c>
      <c r="J383" s="25">
        <v>0</v>
      </c>
      <c r="K383" s="14"/>
      <c r="L383" s="24">
        <v>30641</v>
      </c>
      <c r="M383" s="25">
        <v>0</v>
      </c>
      <c r="N383" s="24">
        <v>13322</v>
      </c>
      <c r="O383" s="25">
        <v>0</v>
      </c>
      <c r="P383" s="272"/>
      <c r="Q383" s="24">
        <v>73186</v>
      </c>
      <c r="R383" s="25">
        <v>0</v>
      </c>
      <c r="S383" s="24">
        <v>31820</v>
      </c>
      <c r="T383" s="25">
        <v>0</v>
      </c>
      <c r="U383" s="14"/>
      <c r="V383" s="24">
        <v>106693</v>
      </c>
      <c r="W383" s="25">
        <v>0</v>
      </c>
      <c r="X383" s="24">
        <v>46574</v>
      </c>
      <c r="Y383" s="25">
        <v>0</v>
      </c>
      <c r="Z383" s="14"/>
      <c r="AA383" s="22">
        <v>117520</v>
      </c>
      <c r="AB383" s="23">
        <v>0</v>
      </c>
      <c r="AC383" s="22">
        <v>51927</v>
      </c>
      <c r="AD383" s="23">
        <v>0</v>
      </c>
      <c r="AE383" s="274"/>
      <c r="AF383" s="78">
        <v>183344</v>
      </c>
      <c r="AG383" s="79">
        <v>0</v>
      </c>
      <c r="AH383" s="78">
        <v>81266</v>
      </c>
      <c r="AI383" s="79">
        <v>0</v>
      </c>
      <c r="AK383" s="78">
        <v>206166</v>
      </c>
      <c r="AL383" s="79">
        <v>0</v>
      </c>
      <c r="AM383" s="78">
        <v>87825</v>
      </c>
      <c r="AN383" s="79">
        <v>0</v>
      </c>
      <c r="AP383" s="42"/>
      <c r="AQ383" s="42"/>
      <c r="AR383" s="42"/>
      <c r="AS383" s="112"/>
    </row>
    <row r="384" spans="1:45" x14ac:dyDescent="0.6">
      <c r="A384" s="95" t="s">
        <v>275</v>
      </c>
      <c r="B384" s="22">
        <v>24591</v>
      </c>
      <c r="C384" s="23">
        <v>0</v>
      </c>
      <c r="D384" s="22">
        <v>11648</v>
      </c>
      <c r="E384" s="23">
        <v>0</v>
      </c>
      <c r="F384" s="14"/>
      <c r="G384" s="24">
        <v>21799</v>
      </c>
      <c r="H384" s="25">
        <v>0</v>
      </c>
      <c r="I384" s="24">
        <v>10774</v>
      </c>
      <c r="J384" s="25">
        <v>0</v>
      </c>
      <c r="K384" s="14"/>
      <c r="L384" s="24">
        <v>23167</v>
      </c>
      <c r="M384" s="25">
        <v>0</v>
      </c>
      <c r="N384" s="24">
        <v>11193</v>
      </c>
      <c r="O384" s="25">
        <v>0</v>
      </c>
      <c r="P384" s="272"/>
      <c r="Q384" s="24">
        <v>38780</v>
      </c>
      <c r="R384" s="25">
        <v>0</v>
      </c>
      <c r="S384" s="24">
        <v>18137</v>
      </c>
      <c r="T384" s="25">
        <v>0</v>
      </c>
      <c r="U384" s="14"/>
      <c r="V384" s="24">
        <v>46701</v>
      </c>
      <c r="W384" s="25">
        <v>0</v>
      </c>
      <c r="X384" s="24">
        <v>21782</v>
      </c>
      <c r="Y384" s="25">
        <v>0</v>
      </c>
      <c r="Z384" s="14"/>
      <c r="AA384" s="22">
        <v>56605</v>
      </c>
      <c r="AB384" s="23">
        <v>0</v>
      </c>
      <c r="AC384" s="22">
        <v>26358</v>
      </c>
      <c r="AD384" s="23">
        <v>0</v>
      </c>
      <c r="AE384" s="274"/>
      <c r="AF384" s="78">
        <v>83990</v>
      </c>
      <c r="AG384" s="79">
        <v>0</v>
      </c>
      <c r="AH384" s="78">
        <v>38973</v>
      </c>
      <c r="AI384" s="79">
        <v>0</v>
      </c>
      <c r="AK384" s="78">
        <v>100479</v>
      </c>
      <c r="AL384" s="79">
        <v>0</v>
      </c>
      <c r="AM384" s="78">
        <v>38175</v>
      </c>
      <c r="AN384" s="79">
        <v>0</v>
      </c>
      <c r="AP384" s="42"/>
      <c r="AQ384" s="42"/>
      <c r="AR384" s="42"/>
      <c r="AS384" s="112"/>
    </row>
    <row r="385" spans="1:45" x14ac:dyDescent="0.6">
      <c r="A385" s="95" t="s">
        <v>276</v>
      </c>
      <c r="B385" s="22">
        <v>4931</v>
      </c>
      <c r="C385" s="23">
        <v>0</v>
      </c>
      <c r="D385" s="22">
        <v>2581</v>
      </c>
      <c r="E385" s="23">
        <v>0</v>
      </c>
      <c r="F385" s="14"/>
      <c r="G385" s="24">
        <v>7846</v>
      </c>
      <c r="H385" s="25">
        <v>0</v>
      </c>
      <c r="I385" s="24">
        <v>3445</v>
      </c>
      <c r="J385" s="25">
        <v>0</v>
      </c>
      <c r="K385" s="14"/>
      <c r="L385" s="24">
        <v>6882</v>
      </c>
      <c r="M385" s="25">
        <v>0</v>
      </c>
      <c r="N385" s="24">
        <v>2992</v>
      </c>
      <c r="O385" s="25">
        <v>0</v>
      </c>
      <c r="P385" s="272"/>
      <c r="Q385" s="24">
        <v>12119</v>
      </c>
      <c r="R385" s="25">
        <v>0</v>
      </c>
      <c r="S385" s="24">
        <v>5269</v>
      </c>
      <c r="T385" s="25">
        <v>0</v>
      </c>
      <c r="U385" s="14"/>
      <c r="V385" s="42"/>
      <c r="W385" s="42"/>
      <c r="X385" s="42"/>
      <c r="Y385" s="42"/>
      <c r="Z385" s="14"/>
      <c r="AA385" s="22">
        <v>18627</v>
      </c>
      <c r="AB385" s="23">
        <v>0</v>
      </c>
      <c r="AC385" s="22">
        <v>8199</v>
      </c>
      <c r="AD385" s="23">
        <v>0</v>
      </c>
      <c r="AE385" s="274"/>
      <c r="AF385" s="85"/>
      <c r="AG385" s="85"/>
      <c r="AH385" s="85"/>
      <c r="AI385" s="85"/>
      <c r="AK385" s="85"/>
      <c r="AL385" s="85"/>
      <c r="AM385" s="85"/>
      <c r="AN385" s="85"/>
      <c r="AP385" s="42"/>
      <c r="AQ385" s="42"/>
      <c r="AR385" s="42"/>
      <c r="AS385" s="112"/>
    </row>
    <row r="386" spans="1:45" x14ac:dyDescent="0.6">
      <c r="A386" s="96" t="s">
        <v>277</v>
      </c>
      <c r="B386" s="42"/>
      <c r="C386" s="42"/>
      <c r="D386" s="42"/>
      <c r="E386" s="42"/>
      <c r="F386" s="14"/>
      <c r="G386" s="42"/>
      <c r="H386" s="42"/>
      <c r="I386" s="42"/>
      <c r="J386" s="42"/>
      <c r="K386" s="14"/>
      <c r="L386" s="42"/>
      <c r="M386" s="42"/>
      <c r="N386" s="42"/>
      <c r="O386" s="42"/>
      <c r="P386" s="272"/>
      <c r="Q386" s="42"/>
      <c r="R386" s="42"/>
      <c r="S386" s="42"/>
      <c r="T386" s="42"/>
      <c r="U386" s="14"/>
      <c r="V386" s="24">
        <v>18873</v>
      </c>
      <c r="W386" s="25">
        <v>0</v>
      </c>
      <c r="X386" s="24">
        <v>8206</v>
      </c>
      <c r="Y386" s="25">
        <v>0</v>
      </c>
      <c r="Z386" s="14"/>
      <c r="AA386" s="42"/>
      <c r="AB386" s="42"/>
      <c r="AC386" s="42"/>
      <c r="AD386" s="42"/>
      <c r="AE386" s="274"/>
      <c r="AF386" s="78">
        <v>21220</v>
      </c>
      <c r="AG386" s="79">
        <v>0</v>
      </c>
      <c r="AH386" s="78">
        <v>9307</v>
      </c>
      <c r="AI386" s="79">
        <v>0</v>
      </c>
      <c r="AK386" s="78">
        <v>21025</v>
      </c>
      <c r="AL386" s="79">
        <v>0</v>
      </c>
      <c r="AM386" s="78">
        <v>8648</v>
      </c>
      <c r="AN386" s="79">
        <v>0</v>
      </c>
      <c r="AP386" s="42"/>
      <c r="AQ386" s="42"/>
      <c r="AR386" s="42"/>
      <c r="AS386" s="112"/>
    </row>
    <row r="387" spans="1:45" x14ac:dyDescent="0.6">
      <c r="A387" s="95" t="s">
        <v>278</v>
      </c>
      <c r="B387" s="22">
        <v>2384</v>
      </c>
      <c r="C387" s="23">
        <v>0</v>
      </c>
      <c r="D387" s="22">
        <v>1340</v>
      </c>
      <c r="E387" s="23">
        <v>0</v>
      </c>
      <c r="F387" s="14"/>
      <c r="G387" s="42"/>
      <c r="H387" s="42"/>
      <c r="I387" s="42"/>
      <c r="J387" s="42"/>
      <c r="K387" s="14"/>
      <c r="L387" s="42"/>
      <c r="M387" s="42"/>
      <c r="N387" s="42"/>
      <c r="O387" s="42"/>
      <c r="P387" s="272"/>
      <c r="Q387" s="42"/>
      <c r="R387" s="42"/>
      <c r="S387" s="42"/>
      <c r="T387" s="42"/>
      <c r="U387" s="14"/>
      <c r="V387" s="42"/>
      <c r="W387" s="42"/>
      <c r="X387" s="42"/>
      <c r="Y387" s="42"/>
      <c r="Z387" s="14"/>
      <c r="AA387" s="8"/>
      <c r="AB387" s="8"/>
      <c r="AC387" s="8"/>
      <c r="AD387" s="42"/>
      <c r="AE387" s="274"/>
      <c r="AF387" s="85"/>
      <c r="AG387" s="85"/>
      <c r="AH387" s="85"/>
      <c r="AI387" s="85"/>
      <c r="AK387" s="85"/>
      <c r="AL387" s="85"/>
      <c r="AM387" s="85"/>
      <c r="AN387" s="85"/>
      <c r="AP387" s="42"/>
      <c r="AQ387" s="42"/>
      <c r="AR387" s="42"/>
      <c r="AS387" s="112"/>
    </row>
    <row r="388" spans="1:45" x14ac:dyDescent="0.6">
      <c r="A388" s="96" t="s">
        <v>279</v>
      </c>
      <c r="B388" s="42"/>
      <c r="C388" s="42"/>
      <c r="D388" s="42"/>
      <c r="E388" s="42"/>
      <c r="F388" s="14"/>
      <c r="G388" s="24">
        <v>1942</v>
      </c>
      <c r="H388" s="25">
        <v>0</v>
      </c>
      <c r="I388" s="27">
        <v>852</v>
      </c>
      <c r="J388" s="25">
        <v>0</v>
      </c>
      <c r="K388" s="14"/>
      <c r="L388" s="42"/>
      <c r="M388" s="42"/>
      <c r="N388" s="42"/>
      <c r="O388" s="42"/>
      <c r="P388" s="272"/>
      <c r="Q388" s="24"/>
      <c r="R388" s="25"/>
      <c r="S388" s="24"/>
      <c r="T388" s="25"/>
      <c r="U388" s="14"/>
      <c r="V388" s="42"/>
      <c r="W388" s="42"/>
      <c r="X388" s="42"/>
      <c r="Y388" s="42"/>
      <c r="Z388" s="14"/>
      <c r="AA388" s="8"/>
      <c r="AB388" s="8"/>
      <c r="AC388" s="8"/>
      <c r="AD388" s="42"/>
      <c r="AE388" s="274"/>
      <c r="AF388" s="85"/>
      <c r="AG388" s="85"/>
      <c r="AH388" s="85"/>
      <c r="AI388" s="85"/>
      <c r="AK388" s="85"/>
      <c r="AL388" s="85"/>
      <c r="AM388" s="85"/>
      <c r="AN388" s="85"/>
      <c r="AP388" s="42"/>
      <c r="AQ388" s="42"/>
      <c r="AR388" s="42"/>
      <c r="AS388" s="112"/>
    </row>
    <row r="389" spans="1:45" x14ac:dyDescent="0.6">
      <c r="A389" s="96" t="s">
        <v>280</v>
      </c>
      <c r="B389" s="42"/>
      <c r="C389" s="42"/>
      <c r="D389" s="42"/>
      <c r="E389" s="42"/>
      <c r="F389" s="14"/>
      <c r="G389" s="42"/>
      <c r="H389" s="42"/>
      <c r="I389" s="42"/>
      <c r="J389" s="42"/>
      <c r="K389" s="14"/>
      <c r="L389" s="24">
        <v>17562</v>
      </c>
      <c r="M389" s="25">
        <v>0</v>
      </c>
      <c r="N389" s="24">
        <v>10952</v>
      </c>
      <c r="O389" s="25">
        <v>0</v>
      </c>
      <c r="P389" s="272"/>
      <c r="Q389" s="24">
        <v>41664</v>
      </c>
      <c r="R389" s="25">
        <v>0</v>
      </c>
      <c r="S389" s="24">
        <v>25522</v>
      </c>
      <c r="T389" s="25">
        <v>0</v>
      </c>
      <c r="U389" s="14"/>
      <c r="V389" s="24">
        <v>32500</v>
      </c>
      <c r="W389" s="25">
        <v>0</v>
      </c>
      <c r="X389" s="24">
        <v>19603</v>
      </c>
      <c r="Y389" s="25">
        <v>0</v>
      </c>
      <c r="Z389" s="14"/>
      <c r="AA389" s="22">
        <v>26222</v>
      </c>
      <c r="AB389" s="23">
        <v>0</v>
      </c>
      <c r="AC389" s="22">
        <v>16683</v>
      </c>
      <c r="AD389" s="23">
        <v>0</v>
      </c>
      <c r="AE389" s="274"/>
      <c r="AF389" s="78">
        <v>18714</v>
      </c>
      <c r="AG389" s="79">
        <v>0</v>
      </c>
      <c r="AH389" s="78">
        <v>9906</v>
      </c>
      <c r="AI389" s="79">
        <v>0</v>
      </c>
      <c r="AK389" s="78">
        <v>30912</v>
      </c>
      <c r="AL389" s="79">
        <v>0</v>
      </c>
      <c r="AM389" s="78">
        <v>14968</v>
      </c>
      <c r="AN389" s="79">
        <v>0</v>
      </c>
      <c r="AP389" s="42"/>
      <c r="AQ389" s="42"/>
      <c r="AR389" s="42"/>
      <c r="AS389" s="112"/>
    </row>
    <row r="390" spans="1:45" ht="34" customHeight="1" x14ac:dyDescent="0.6">
      <c r="A390" s="95" t="s">
        <v>281</v>
      </c>
      <c r="B390" s="22">
        <v>7425137</v>
      </c>
      <c r="C390" s="23">
        <v>0.14000000000000001</v>
      </c>
      <c r="D390" s="22">
        <v>2261785</v>
      </c>
      <c r="E390" s="23">
        <v>0.09</v>
      </c>
      <c r="F390" s="14"/>
      <c r="G390" s="24">
        <v>7544262</v>
      </c>
      <c r="H390" s="25">
        <v>0.12</v>
      </c>
      <c r="I390" s="24">
        <v>2043933</v>
      </c>
      <c r="J390" s="25">
        <v>0.08</v>
      </c>
      <c r="K390" s="14"/>
      <c r="L390" s="24">
        <v>7306264</v>
      </c>
      <c r="M390" s="25">
        <v>0.12</v>
      </c>
      <c r="N390" s="24">
        <v>1882258</v>
      </c>
      <c r="O390" s="25">
        <v>0.08</v>
      </c>
      <c r="P390" s="272"/>
      <c r="Q390" s="24">
        <v>7840002</v>
      </c>
      <c r="R390" s="25">
        <v>0.12</v>
      </c>
      <c r="S390" s="24">
        <v>2061218</v>
      </c>
      <c r="T390" s="25">
        <v>0.08</v>
      </c>
      <c r="U390" s="14"/>
      <c r="V390" s="24">
        <v>8746138</v>
      </c>
      <c r="W390" s="25">
        <v>0.13</v>
      </c>
      <c r="X390" s="24">
        <v>2343077</v>
      </c>
      <c r="Y390" s="25">
        <v>0.09</v>
      </c>
      <c r="Z390" s="14"/>
      <c r="AA390" s="22">
        <v>9057320</v>
      </c>
      <c r="AB390" s="23">
        <v>0.13</v>
      </c>
      <c r="AC390" s="22">
        <v>2425136</v>
      </c>
      <c r="AD390" s="23">
        <v>0.09</v>
      </c>
      <c r="AE390" s="274"/>
      <c r="AF390" s="78">
        <v>9347686</v>
      </c>
      <c r="AG390" s="79">
        <v>0.13</v>
      </c>
      <c r="AH390" s="78">
        <v>2505690</v>
      </c>
      <c r="AI390" s="79">
        <v>0.08</v>
      </c>
      <c r="AK390" s="78">
        <v>9556160</v>
      </c>
      <c r="AL390" s="79">
        <v>0.12</v>
      </c>
      <c r="AM390" s="78">
        <v>2540005</v>
      </c>
      <c r="AN390" s="79">
        <v>0.08</v>
      </c>
      <c r="AP390" s="42"/>
      <c r="AQ390" s="42"/>
      <c r="AR390" s="42"/>
      <c r="AS390" s="112"/>
    </row>
    <row r="391" spans="1:45" x14ac:dyDescent="0.6">
      <c r="A391" s="107" t="s">
        <v>282</v>
      </c>
      <c r="B391" s="22"/>
      <c r="C391" s="23"/>
      <c r="D391" s="22"/>
      <c r="E391" s="23"/>
      <c r="F391" s="14"/>
      <c r="G391" s="24"/>
      <c r="H391" s="25"/>
      <c r="I391" s="24"/>
      <c r="J391" s="25"/>
      <c r="K391" s="14"/>
      <c r="L391" s="24"/>
      <c r="M391" s="25"/>
      <c r="N391" s="24"/>
      <c r="O391" s="25"/>
      <c r="P391" s="272"/>
      <c r="Q391" s="24"/>
      <c r="R391" s="25"/>
      <c r="S391" s="24"/>
      <c r="T391" s="25"/>
      <c r="U391" s="14"/>
      <c r="V391" s="24"/>
      <c r="W391" s="25"/>
      <c r="X391" s="24"/>
      <c r="Y391" s="25"/>
      <c r="Z391" s="14"/>
      <c r="AA391" s="22">
        <v>5931</v>
      </c>
      <c r="AB391" s="23">
        <v>0</v>
      </c>
      <c r="AC391" s="22">
        <v>1763</v>
      </c>
      <c r="AD391" s="23">
        <v>0</v>
      </c>
      <c r="AE391" s="274"/>
      <c r="AF391" s="78">
        <v>9716</v>
      </c>
      <c r="AG391" s="79">
        <v>0</v>
      </c>
      <c r="AH391" s="78">
        <v>7474</v>
      </c>
      <c r="AI391" s="79">
        <v>0</v>
      </c>
      <c r="AK391" s="85">
        <v>829</v>
      </c>
      <c r="AL391" s="79">
        <v>0</v>
      </c>
      <c r="AM391" s="85">
        <v>638</v>
      </c>
      <c r="AN391" s="79">
        <v>0</v>
      </c>
      <c r="AP391" s="42"/>
      <c r="AQ391" s="42"/>
      <c r="AR391" s="42"/>
      <c r="AS391" s="112"/>
    </row>
    <row r="392" spans="1:45" x14ac:dyDescent="0.6">
      <c r="A392" s="107" t="s">
        <v>283</v>
      </c>
      <c r="B392" s="22"/>
      <c r="C392" s="23"/>
      <c r="D392" s="22"/>
      <c r="E392" s="23"/>
      <c r="F392" s="14"/>
      <c r="G392" s="24"/>
      <c r="H392" s="25"/>
      <c r="I392" s="24"/>
      <c r="J392" s="25"/>
      <c r="K392" s="14"/>
      <c r="L392" s="24"/>
      <c r="M392" s="25"/>
      <c r="N392" s="24"/>
      <c r="O392" s="25"/>
      <c r="P392" s="272"/>
      <c r="Q392" s="24"/>
      <c r="R392" s="25"/>
      <c r="S392" s="24"/>
      <c r="T392" s="25"/>
      <c r="U392" s="14"/>
      <c r="V392" s="24"/>
      <c r="W392" s="25"/>
      <c r="X392" s="24"/>
      <c r="Y392" s="25"/>
      <c r="Z392" s="14"/>
      <c r="AA392" s="22"/>
      <c r="AB392" s="23"/>
      <c r="AC392" s="22"/>
      <c r="AD392" s="23"/>
      <c r="AE392" s="274"/>
      <c r="AF392" s="78"/>
      <c r="AG392" s="79"/>
      <c r="AH392" s="78"/>
      <c r="AI392" s="79"/>
      <c r="AK392" s="78">
        <v>129406</v>
      </c>
      <c r="AL392" s="79">
        <v>0</v>
      </c>
      <c r="AM392" s="78">
        <v>88777</v>
      </c>
      <c r="AN392" s="79">
        <v>0</v>
      </c>
      <c r="AP392" s="42"/>
      <c r="AQ392" s="42"/>
      <c r="AR392" s="42"/>
      <c r="AS392" s="112"/>
    </row>
    <row r="393" spans="1:45" x14ac:dyDescent="0.6">
      <c r="A393" s="95" t="s">
        <v>284</v>
      </c>
      <c r="B393" s="22">
        <v>50053</v>
      </c>
      <c r="C393" s="23">
        <v>0</v>
      </c>
      <c r="D393" s="22">
        <v>79076</v>
      </c>
      <c r="E393" s="23">
        <v>0</v>
      </c>
      <c r="F393" s="14"/>
      <c r="G393" s="42"/>
      <c r="H393" s="42"/>
      <c r="I393" s="42"/>
      <c r="J393" s="42"/>
      <c r="K393" s="14"/>
      <c r="L393" s="42"/>
      <c r="M393" s="42"/>
      <c r="N393" s="42"/>
      <c r="O393" s="42"/>
      <c r="P393" s="272"/>
      <c r="Q393" s="42"/>
      <c r="R393" s="42"/>
      <c r="S393" s="42"/>
      <c r="T393" s="42"/>
      <c r="U393" s="14"/>
      <c r="V393" s="42"/>
      <c r="W393" s="42"/>
      <c r="X393" s="42"/>
      <c r="Y393" s="42"/>
      <c r="Z393" s="14"/>
      <c r="AA393" s="8"/>
      <c r="AB393" s="8"/>
      <c r="AC393" s="8"/>
      <c r="AD393" s="42"/>
      <c r="AE393" s="274"/>
      <c r="AF393" s="85"/>
      <c r="AG393" s="85"/>
      <c r="AH393" s="85"/>
      <c r="AI393" s="85"/>
      <c r="AK393" s="85"/>
      <c r="AL393" s="85"/>
      <c r="AM393" s="85"/>
      <c r="AN393" s="85"/>
      <c r="AP393" s="42"/>
      <c r="AQ393" s="42"/>
      <c r="AR393" s="42"/>
      <c r="AS393" s="112"/>
    </row>
    <row r="394" spans="1:45" x14ac:dyDescent="0.6">
      <c r="A394" s="95" t="s">
        <v>285</v>
      </c>
      <c r="B394" s="22"/>
      <c r="C394" s="23"/>
      <c r="D394" s="22"/>
      <c r="E394" s="23"/>
      <c r="F394" s="14"/>
      <c r="G394" s="42"/>
      <c r="H394" s="42"/>
      <c r="I394" s="42"/>
      <c r="J394" s="42"/>
      <c r="K394" s="14"/>
      <c r="L394" s="42"/>
      <c r="M394" s="42"/>
      <c r="N394" s="42"/>
      <c r="O394" s="42"/>
      <c r="P394" s="272"/>
      <c r="Q394" s="42"/>
      <c r="R394" s="42"/>
      <c r="S394" s="42"/>
      <c r="T394" s="42"/>
      <c r="U394" s="14"/>
      <c r="V394" s="42"/>
      <c r="W394" s="42"/>
      <c r="X394" s="42"/>
      <c r="Y394" s="42"/>
      <c r="Z394" s="14"/>
      <c r="AA394" s="8"/>
      <c r="AB394" s="8"/>
      <c r="AC394" s="8"/>
      <c r="AD394" s="42"/>
      <c r="AE394" s="274"/>
      <c r="AF394" s="85"/>
      <c r="AG394" s="85"/>
      <c r="AH394" s="85"/>
      <c r="AI394" s="85"/>
      <c r="AK394" s="85">
        <v>405</v>
      </c>
      <c r="AL394" s="79">
        <v>0</v>
      </c>
      <c r="AM394" s="85">
        <v>92</v>
      </c>
      <c r="AN394" s="79">
        <v>0</v>
      </c>
      <c r="AP394" s="42"/>
      <c r="AQ394" s="42"/>
      <c r="AR394" s="42"/>
      <c r="AS394" s="112"/>
    </row>
    <row r="395" spans="1:45" x14ac:dyDescent="0.6">
      <c r="A395" s="95" t="s">
        <v>286</v>
      </c>
      <c r="B395" s="22">
        <v>373649</v>
      </c>
      <c r="C395" s="23">
        <v>0.01</v>
      </c>
      <c r="D395" s="22">
        <v>221167</v>
      </c>
      <c r="E395" s="23">
        <v>0.01</v>
      </c>
      <c r="F395" s="14"/>
      <c r="G395" s="24">
        <v>595762</v>
      </c>
      <c r="H395" s="25">
        <v>0.01</v>
      </c>
      <c r="I395" s="24">
        <v>325199</v>
      </c>
      <c r="J395" s="25">
        <v>0.01</v>
      </c>
      <c r="K395" s="14"/>
      <c r="L395" s="24">
        <v>650630</v>
      </c>
      <c r="M395" s="25">
        <v>0.01</v>
      </c>
      <c r="N395" s="24">
        <v>345823</v>
      </c>
      <c r="O395" s="25">
        <v>0.01</v>
      </c>
      <c r="P395" s="272"/>
      <c r="Q395" s="24">
        <v>718072</v>
      </c>
      <c r="R395" s="25">
        <v>0.01</v>
      </c>
      <c r="S395" s="24">
        <v>375425</v>
      </c>
      <c r="T395" s="25">
        <v>0.01</v>
      </c>
      <c r="U395" s="14"/>
      <c r="V395" s="24">
        <v>696691</v>
      </c>
      <c r="W395" s="25">
        <v>0.01</v>
      </c>
      <c r="X395" s="24">
        <v>361710</v>
      </c>
      <c r="Y395" s="25">
        <v>0.01</v>
      </c>
      <c r="Z395" s="14"/>
      <c r="AA395" s="22">
        <v>824493</v>
      </c>
      <c r="AB395" s="23">
        <v>0.01</v>
      </c>
      <c r="AC395" s="22">
        <v>429238</v>
      </c>
      <c r="AD395" s="23">
        <v>0.02</v>
      </c>
      <c r="AE395" s="274"/>
      <c r="AF395" s="78">
        <v>957986</v>
      </c>
      <c r="AG395" s="79">
        <v>0.01</v>
      </c>
      <c r="AH395" s="78">
        <v>499558</v>
      </c>
      <c r="AI395" s="79">
        <v>0.02</v>
      </c>
      <c r="AK395" s="78">
        <v>995327</v>
      </c>
      <c r="AL395" s="79">
        <v>0.01</v>
      </c>
      <c r="AM395" s="78">
        <v>499343</v>
      </c>
      <c r="AN395" s="79">
        <v>0.02</v>
      </c>
      <c r="AP395" s="42"/>
      <c r="AQ395" s="42"/>
      <c r="AR395" s="42"/>
      <c r="AS395" s="112"/>
    </row>
    <row r="396" spans="1:45" x14ac:dyDescent="0.6">
      <c r="A396" s="95" t="s">
        <v>287</v>
      </c>
      <c r="B396" s="22">
        <v>688605</v>
      </c>
      <c r="C396" s="23">
        <v>0.01</v>
      </c>
      <c r="D396" s="22">
        <v>766864</v>
      </c>
      <c r="E396" s="23">
        <v>0.03</v>
      </c>
      <c r="F396" s="14"/>
      <c r="G396" s="24">
        <v>931251</v>
      </c>
      <c r="H396" s="25">
        <v>0.02</v>
      </c>
      <c r="I396" s="24">
        <v>738085</v>
      </c>
      <c r="J396" s="25">
        <v>0.03</v>
      </c>
      <c r="K396" s="14"/>
      <c r="L396" s="24">
        <v>836274</v>
      </c>
      <c r="M396" s="25">
        <v>0.01</v>
      </c>
      <c r="N396" s="24">
        <v>594075</v>
      </c>
      <c r="O396" s="25">
        <v>0.02</v>
      </c>
      <c r="P396" s="272"/>
      <c r="Q396" s="24">
        <v>752943</v>
      </c>
      <c r="R396" s="25">
        <v>0.01</v>
      </c>
      <c r="S396" s="24">
        <v>532631</v>
      </c>
      <c r="T396" s="25">
        <v>0.02</v>
      </c>
      <c r="U396" s="14"/>
      <c r="V396" s="24">
        <v>662259</v>
      </c>
      <c r="W396" s="25">
        <v>0.01</v>
      </c>
      <c r="X396" s="24">
        <v>466392</v>
      </c>
      <c r="Y396" s="25">
        <v>0.02</v>
      </c>
      <c r="Z396" s="14"/>
      <c r="AA396" s="22">
        <v>596583</v>
      </c>
      <c r="AB396" s="23">
        <v>0.01</v>
      </c>
      <c r="AC396" s="22">
        <v>422830</v>
      </c>
      <c r="AD396" s="23">
        <v>0.02</v>
      </c>
      <c r="AE396" s="274"/>
      <c r="AF396" s="78">
        <v>551354</v>
      </c>
      <c r="AG396" s="79">
        <v>0.01</v>
      </c>
      <c r="AH396" s="78">
        <v>389448</v>
      </c>
      <c r="AI396" s="79">
        <v>0.01</v>
      </c>
      <c r="AK396" s="78">
        <v>482767</v>
      </c>
      <c r="AL396" s="79">
        <v>0.01</v>
      </c>
      <c r="AM396" s="78">
        <v>326229</v>
      </c>
      <c r="AN396" s="79">
        <v>0.01</v>
      </c>
      <c r="AP396" s="42"/>
      <c r="AQ396" s="42"/>
      <c r="AR396" s="42"/>
      <c r="AS396" s="112"/>
    </row>
    <row r="397" spans="1:45" x14ac:dyDescent="0.6">
      <c r="A397" s="107" t="s">
        <v>288</v>
      </c>
      <c r="B397" s="22"/>
      <c r="C397" s="23"/>
      <c r="D397" s="22"/>
      <c r="E397" s="23"/>
      <c r="F397" s="14"/>
      <c r="G397" s="24"/>
      <c r="H397" s="25"/>
      <c r="I397" s="24"/>
      <c r="J397" s="25"/>
      <c r="K397" s="14"/>
      <c r="L397" s="24"/>
      <c r="M397" s="25"/>
      <c r="N397" s="24"/>
      <c r="O397" s="25"/>
      <c r="P397" s="272"/>
      <c r="Q397" s="24"/>
      <c r="R397" s="25"/>
      <c r="S397" s="24"/>
      <c r="T397" s="25"/>
      <c r="U397" s="14"/>
      <c r="V397" s="24"/>
      <c r="W397" s="25"/>
      <c r="X397" s="24"/>
      <c r="Y397" s="25"/>
      <c r="Z397" s="14"/>
      <c r="AA397" s="22">
        <v>13359</v>
      </c>
      <c r="AB397" s="23">
        <v>0</v>
      </c>
      <c r="AC397" s="22">
        <v>8725</v>
      </c>
      <c r="AD397" s="23">
        <v>0</v>
      </c>
      <c r="AE397" s="274"/>
      <c r="AF397" s="85"/>
      <c r="AG397" s="85"/>
      <c r="AH397" s="85"/>
      <c r="AI397" s="85"/>
      <c r="AK397" s="78">
        <v>41639</v>
      </c>
      <c r="AL397" s="79">
        <v>0</v>
      </c>
      <c r="AM397" s="78">
        <v>24914</v>
      </c>
      <c r="AN397" s="79">
        <v>0</v>
      </c>
      <c r="AP397" s="42"/>
      <c r="AQ397" s="42"/>
      <c r="AR397" s="42"/>
      <c r="AS397" s="112"/>
    </row>
    <row r="398" spans="1:45" x14ac:dyDescent="0.6">
      <c r="A398" s="107" t="s">
        <v>289</v>
      </c>
      <c r="B398" s="22"/>
      <c r="C398" s="23"/>
      <c r="D398" s="22"/>
      <c r="E398" s="23"/>
      <c r="F398" s="14"/>
      <c r="G398" s="24"/>
      <c r="H398" s="25"/>
      <c r="I398" s="24"/>
      <c r="J398" s="25"/>
      <c r="K398" s="14"/>
      <c r="L398" s="24"/>
      <c r="M398" s="25"/>
      <c r="N398" s="24"/>
      <c r="O398" s="25"/>
      <c r="P398" s="272"/>
      <c r="Q398" s="24"/>
      <c r="R398" s="25"/>
      <c r="S398" s="24"/>
      <c r="T398" s="25"/>
      <c r="U398" s="14"/>
      <c r="V398" s="24"/>
      <c r="W398" s="25"/>
      <c r="X398" s="24"/>
      <c r="Y398" s="25"/>
      <c r="Z398" s="14"/>
      <c r="AA398" s="42">
        <v>60</v>
      </c>
      <c r="AB398" s="23">
        <v>0</v>
      </c>
      <c r="AC398" s="42">
        <v>38</v>
      </c>
      <c r="AD398" s="23">
        <v>0</v>
      </c>
      <c r="AE398" s="274"/>
      <c r="AF398" s="78">
        <v>65304</v>
      </c>
      <c r="AG398" s="79">
        <v>0</v>
      </c>
      <c r="AH398" s="78">
        <v>50506</v>
      </c>
      <c r="AI398" s="79">
        <v>0</v>
      </c>
      <c r="AK398" s="78">
        <v>166326</v>
      </c>
      <c r="AL398" s="79">
        <v>0</v>
      </c>
      <c r="AM398" s="78">
        <v>110432</v>
      </c>
      <c r="AN398" s="79">
        <v>0</v>
      </c>
      <c r="AP398" s="42"/>
      <c r="AQ398" s="42"/>
      <c r="AR398" s="42"/>
      <c r="AS398" s="112"/>
    </row>
    <row r="399" spans="1:45" x14ac:dyDescent="0.6">
      <c r="A399" s="96" t="s">
        <v>290</v>
      </c>
      <c r="B399" s="42"/>
      <c r="C399" s="42"/>
      <c r="D399" s="42"/>
      <c r="E399" s="42"/>
      <c r="F399" s="14"/>
      <c r="G399" s="24">
        <v>1841</v>
      </c>
      <c r="H399" s="25">
        <v>0</v>
      </c>
      <c r="I399" s="24">
        <v>1476</v>
      </c>
      <c r="J399" s="25">
        <v>0</v>
      </c>
      <c r="K399" s="14"/>
      <c r="L399" s="24">
        <v>12251</v>
      </c>
      <c r="M399" s="25">
        <v>0</v>
      </c>
      <c r="N399" s="24">
        <v>9439</v>
      </c>
      <c r="O399" s="25">
        <v>0</v>
      </c>
      <c r="P399" s="272"/>
      <c r="Q399" s="24">
        <v>5588</v>
      </c>
      <c r="R399" s="25">
        <v>0</v>
      </c>
      <c r="S399" s="24">
        <v>4274</v>
      </c>
      <c r="T399" s="25">
        <v>0</v>
      </c>
      <c r="U399" s="14"/>
      <c r="V399" s="24">
        <v>18784</v>
      </c>
      <c r="W399" s="25">
        <v>0</v>
      </c>
      <c r="X399" s="24">
        <v>13922</v>
      </c>
      <c r="Y399" s="25">
        <v>0</v>
      </c>
      <c r="Z399" s="14"/>
      <c r="AA399" s="22">
        <v>26755</v>
      </c>
      <c r="AB399" s="23">
        <v>0</v>
      </c>
      <c r="AC399" s="22">
        <v>20547</v>
      </c>
      <c r="AD399" s="23">
        <v>0</v>
      </c>
      <c r="AE399" s="274"/>
      <c r="AF399" s="78">
        <v>24489</v>
      </c>
      <c r="AG399" s="79">
        <v>0</v>
      </c>
      <c r="AH399" s="78">
        <v>19930</v>
      </c>
      <c r="AI399" s="79">
        <v>0</v>
      </c>
      <c r="AK399" s="78">
        <v>32994</v>
      </c>
      <c r="AL399" s="79">
        <v>0</v>
      </c>
      <c r="AM399" s="78">
        <v>26483</v>
      </c>
      <c r="AN399" s="79">
        <v>0</v>
      </c>
      <c r="AP399" s="42"/>
      <c r="AQ399" s="42"/>
      <c r="AR399" s="42"/>
      <c r="AS399" s="112"/>
    </row>
    <row r="400" spans="1:45" x14ac:dyDescent="0.6">
      <c r="A400" s="96" t="s">
        <v>291</v>
      </c>
      <c r="B400" s="42"/>
      <c r="C400" s="42"/>
      <c r="D400" s="42"/>
      <c r="E400" s="42"/>
      <c r="F400" s="14"/>
      <c r="G400" s="24"/>
      <c r="H400" s="25"/>
      <c r="I400" s="24"/>
      <c r="J400" s="25"/>
      <c r="K400" s="14"/>
      <c r="L400" s="24"/>
      <c r="M400" s="25"/>
      <c r="N400" s="24"/>
      <c r="O400" s="25"/>
      <c r="P400" s="272"/>
      <c r="Q400" s="24"/>
      <c r="R400" s="25"/>
      <c r="S400" s="24"/>
      <c r="T400" s="25"/>
      <c r="U400" s="14"/>
      <c r="V400" s="24"/>
      <c r="W400" s="25"/>
      <c r="X400" s="24"/>
      <c r="Y400" s="25"/>
      <c r="Z400" s="14"/>
      <c r="AA400" s="22"/>
      <c r="AB400" s="23"/>
      <c r="AC400" s="22"/>
      <c r="AD400" s="23"/>
      <c r="AE400" s="274"/>
      <c r="AF400" s="78"/>
      <c r="AG400" s="79"/>
      <c r="AH400" s="78"/>
      <c r="AI400" s="79"/>
      <c r="AK400" s="78">
        <v>227008</v>
      </c>
      <c r="AL400" s="79">
        <v>0</v>
      </c>
      <c r="AM400" s="78">
        <v>155322</v>
      </c>
      <c r="AN400" s="79">
        <v>0.01</v>
      </c>
      <c r="AP400" s="42"/>
      <c r="AQ400" s="42"/>
      <c r="AR400" s="42"/>
      <c r="AS400" s="112"/>
    </row>
    <row r="401" spans="1:45" x14ac:dyDescent="0.6">
      <c r="A401" s="96" t="s">
        <v>292</v>
      </c>
      <c r="B401" s="42"/>
      <c r="C401" s="42"/>
      <c r="D401" s="42"/>
      <c r="E401" s="42"/>
      <c r="F401" s="14"/>
      <c r="G401" s="24">
        <v>5259</v>
      </c>
      <c r="H401" s="25">
        <v>0</v>
      </c>
      <c r="I401" s="24">
        <v>1131</v>
      </c>
      <c r="J401" s="25">
        <v>0</v>
      </c>
      <c r="K401" s="14"/>
      <c r="L401" s="24">
        <v>1636</v>
      </c>
      <c r="M401" s="25">
        <v>0</v>
      </c>
      <c r="N401" s="27">
        <v>430</v>
      </c>
      <c r="O401" s="25">
        <v>0</v>
      </c>
      <c r="P401" s="272"/>
      <c r="Q401" s="27">
        <v>32</v>
      </c>
      <c r="R401" s="25">
        <v>0</v>
      </c>
      <c r="S401" s="27">
        <v>38</v>
      </c>
      <c r="T401" s="25">
        <v>0</v>
      </c>
      <c r="U401" s="14"/>
      <c r="V401" s="27">
        <v>973</v>
      </c>
      <c r="W401" s="25">
        <v>0</v>
      </c>
      <c r="X401" s="27">
        <v>357</v>
      </c>
      <c r="Y401" s="25">
        <v>0</v>
      </c>
      <c r="Z401" s="14"/>
      <c r="AA401" s="8"/>
      <c r="AB401" s="8"/>
      <c r="AC401" s="8"/>
      <c r="AD401" s="42"/>
      <c r="AE401" s="274"/>
      <c r="AF401" s="85"/>
      <c r="AG401" s="85"/>
      <c r="AH401" s="85"/>
      <c r="AI401" s="85"/>
      <c r="AK401" s="85"/>
      <c r="AL401" s="85"/>
      <c r="AM401" s="85"/>
      <c r="AN401" s="85"/>
      <c r="AP401" s="42"/>
      <c r="AQ401" s="42"/>
      <c r="AR401" s="42"/>
      <c r="AS401" s="112"/>
    </row>
    <row r="402" spans="1:45" x14ac:dyDescent="0.6">
      <c r="A402" s="96" t="s">
        <v>293</v>
      </c>
      <c r="B402" s="42"/>
      <c r="C402" s="42"/>
      <c r="D402" s="42"/>
      <c r="E402" s="42"/>
      <c r="F402" s="14"/>
      <c r="G402" s="27">
        <v>335</v>
      </c>
      <c r="H402" s="25">
        <v>0</v>
      </c>
      <c r="I402" s="27">
        <v>252</v>
      </c>
      <c r="J402" s="25">
        <v>0</v>
      </c>
      <c r="K402" s="14"/>
      <c r="L402" s="24">
        <v>4543</v>
      </c>
      <c r="M402" s="25">
        <v>0</v>
      </c>
      <c r="N402" s="24">
        <v>2455</v>
      </c>
      <c r="O402" s="25">
        <v>0</v>
      </c>
      <c r="P402" s="272"/>
      <c r="Q402" s="24">
        <v>4475</v>
      </c>
      <c r="R402" s="25">
        <v>0</v>
      </c>
      <c r="S402" s="24">
        <v>1342</v>
      </c>
      <c r="T402" s="25">
        <v>0</v>
      </c>
      <c r="U402" s="14"/>
      <c r="V402" s="42"/>
      <c r="W402" s="42"/>
      <c r="X402" s="42"/>
      <c r="Y402" s="42"/>
      <c r="Z402" s="14"/>
      <c r="AA402" s="8"/>
      <c r="AB402" s="8"/>
      <c r="AC402" s="8"/>
      <c r="AD402" s="42"/>
      <c r="AE402" s="274"/>
      <c r="AF402" s="85"/>
      <c r="AG402" s="85"/>
      <c r="AH402" s="85"/>
      <c r="AI402" s="85"/>
      <c r="AK402" s="85"/>
      <c r="AL402" s="85"/>
      <c r="AM402" s="85"/>
      <c r="AN402" s="85"/>
      <c r="AP402" s="42"/>
      <c r="AQ402" s="42"/>
      <c r="AR402" s="42"/>
      <c r="AS402" s="112"/>
    </row>
    <row r="403" spans="1:45" x14ac:dyDescent="0.6">
      <c r="A403" s="97" t="s">
        <v>294</v>
      </c>
      <c r="B403" s="42"/>
      <c r="C403" s="42"/>
      <c r="D403" s="42"/>
      <c r="E403" s="42"/>
      <c r="F403" s="14"/>
      <c r="G403" s="27"/>
      <c r="H403" s="25"/>
      <c r="I403" s="27"/>
      <c r="J403" s="25"/>
      <c r="K403" s="14"/>
      <c r="L403" s="24"/>
      <c r="M403" s="25"/>
      <c r="N403" s="24"/>
      <c r="O403" s="25"/>
      <c r="P403" s="272"/>
      <c r="Q403" s="24"/>
      <c r="R403" s="25"/>
      <c r="S403" s="24"/>
      <c r="T403" s="25"/>
      <c r="U403" s="14"/>
      <c r="V403" s="42"/>
      <c r="W403" s="42"/>
      <c r="X403" s="42"/>
      <c r="Y403" s="42"/>
      <c r="Z403" s="14"/>
      <c r="AA403" s="22">
        <v>12639</v>
      </c>
      <c r="AB403" s="23">
        <v>0</v>
      </c>
      <c r="AC403" s="22">
        <v>5812</v>
      </c>
      <c r="AD403" s="23">
        <v>0</v>
      </c>
      <c r="AE403" s="274"/>
      <c r="AF403" s="78">
        <v>13482</v>
      </c>
      <c r="AG403" s="79">
        <v>0</v>
      </c>
      <c r="AH403" s="78">
        <v>6182</v>
      </c>
      <c r="AI403" s="79">
        <v>0</v>
      </c>
      <c r="AK403" s="78">
        <v>13588</v>
      </c>
      <c r="AL403" s="79">
        <v>0</v>
      </c>
      <c r="AM403" s="78">
        <v>6482</v>
      </c>
      <c r="AN403" s="79">
        <v>0</v>
      </c>
      <c r="AP403" s="42"/>
      <c r="AQ403" s="42"/>
      <c r="AR403" s="42"/>
      <c r="AS403" s="112"/>
    </row>
    <row r="404" spans="1:45" x14ac:dyDescent="0.6">
      <c r="A404" s="95" t="s">
        <v>295</v>
      </c>
      <c r="B404" s="22">
        <v>392263</v>
      </c>
      <c r="C404" s="23">
        <v>0.01</v>
      </c>
      <c r="D404" s="22">
        <v>199062</v>
      </c>
      <c r="E404" s="23">
        <v>0.01</v>
      </c>
      <c r="F404" s="14"/>
      <c r="G404" s="24">
        <v>391995</v>
      </c>
      <c r="H404" s="25">
        <v>0.01</v>
      </c>
      <c r="I404" s="24">
        <v>194488</v>
      </c>
      <c r="J404" s="25">
        <v>0.01</v>
      </c>
      <c r="K404" s="14"/>
      <c r="L404" s="24">
        <v>377909</v>
      </c>
      <c r="M404" s="25">
        <v>0.01</v>
      </c>
      <c r="N404" s="24">
        <v>194848</v>
      </c>
      <c r="O404" s="25">
        <v>0.01</v>
      </c>
      <c r="P404" s="272"/>
      <c r="Q404" s="24">
        <v>336219</v>
      </c>
      <c r="R404" s="25">
        <v>0.01</v>
      </c>
      <c r="S404" s="24">
        <v>183852</v>
      </c>
      <c r="T404" s="25">
        <v>0.01</v>
      </c>
      <c r="U404" s="14"/>
      <c r="V404" s="24">
        <v>254028</v>
      </c>
      <c r="W404" s="25">
        <v>0</v>
      </c>
      <c r="X404" s="24">
        <v>140545</v>
      </c>
      <c r="Y404" s="25">
        <v>0.01</v>
      </c>
      <c r="Z404" s="14"/>
      <c r="AA404" s="22">
        <v>27098</v>
      </c>
      <c r="AB404" s="23">
        <v>0</v>
      </c>
      <c r="AC404" s="22">
        <v>12079</v>
      </c>
      <c r="AD404" s="23">
        <v>0</v>
      </c>
      <c r="AE404" s="274"/>
      <c r="AF404" s="78">
        <v>5802</v>
      </c>
      <c r="AG404" s="79">
        <v>0</v>
      </c>
      <c r="AH404" s="78">
        <v>2321</v>
      </c>
      <c r="AI404" s="79">
        <v>0</v>
      </c>
      <c r="AK404" s="85"/>
      <c r="AL404" s="85"/>
      <c r="AM404" s="85"/>
      <c r="AN404" s="85"/>
      <c r="AP404" s="42"/>
      <c r="AQ404" s="42"/>
      <c r="AR404" s="42"/>
      <c r="AS404" s="112"/>
    </row>
    <row r="405" spans="1:45" x14ac:dyDescent="0.6">
      <c r="A405" s="96" t="s">
        <v>296</v>
      </c>
      <c r="B405" s="42"/>
      <c r="C405" s="42"/>
      <c r="D405" s="42"/>
      <c r="E405" s="42"/>
      <c r="F405" s="14"/>
      <c r="G405" s="42"/>
      <c r="H405" s="42"/>
      <c r="I405" s="42"/>
      <c r="J405" s="42"/>
      <c r="K405" s="14"/>
      <c r="L405" s="24">
        <v>2583704</v>
      </c>
      <c r="M405" s="25">
        <v>0.04</v>
      </c>
      <c r="N405" s="24">
        <v>830643</v>
      </c>
      <c r="O405" s="25">
        <v>0.03</v>
      </c>
      <c r="P405" s="272"/>
      <c r="Q405" s="24">
        <v>2746228</v>
      </c>
      <c r="R405" s="25">
        <v>0.04</v>
      </c>
      <c r="S405" s="24">
        <v>909035</v>
      </c>
      <c r="T405" s="25">
        <v>0.04</v>
      </c>
      <c r="U405" s="14"/>
      <c r="V405" s="24">
        <v>3067633</v>
      </c>
      <c r="W405" s="25">
        <v>0.05</v>
      </c>
      <c r="X405" s="24">
        <v>1021465</v>
      </c>
      <c r="Y405" s="25">
        <v>0.04</v>
      </c>
      <c r="Z405" s="14"/>
      <c r="AA405" s="22">
        <v>3516181</v>
      </c>
      <c r="AB405" s="23">
        <v>0.05</v>
      </c>
      <c r="AC405" s="22">
        <v>1158890</v>
      </c>
      <c r="AD405" s="23">
        <v>0.04</v>
      </c>
      <c r="AE405" s="274"/>
      <c r="AF405" s="78">
        <v>3549552</v>
      </c>
      <c r="AG405" s="79">
        <v>0.05</v>
      </c>
      <c r="AH405" s="78">
        <v>1181293</v>
      </c>
      <c r="AI405" s="79">
        <v>0.04</v>
      </c>
      <c r="AK405" s="78">
        <v>3769264</v>
      </c>
      <c r="AL405" s="79">
        <v>0.05</v>
      </c>
      <c r="AM405" s="78">
        <v>1187954</v>
      </c>
      <c r="AN405" s="79">
        <v>0.04</v>
      </c>
      <c r="AP405" s="42"/>
      <c r="AQ405" s="42"/>
      <c r="AR405" s="42"/>
      <c r="AS405" s="112"/>
    </row>
    <row r="406" spans="1:45" ht="34" customHeight="1" x14ac:dyDescent="0.6">
      <c r="A406" s="95" t="s">
        <v>297</v>
      </c>
      <c r="B406" s="22">
        <v>1867</v>
      </c>
      <c r="C406" s="23">
        <v>0</v>
      </c>
      <c r="D406" s="26">
        <v>814</v>
      </c>
      <c r="E406" s="23">
        <v>0</v>
      </c>
      <c r="F406" s="14"/>
      <c r="G406" s="24">
        <v>1736</v>
      </c>
      <c r="H406" s="25">
        <v>0</v>
      </c>
      <c r="I406" s="27">
        <v>757</v>
      </c>
      <c r="J406" s="25">
        <v>0</v>
      </c>
      <c r="K406" s="14"/>
      <c r="L406" s="24">
        <v>2269</v>
      </c>
      <c r="M406" s="25">
        <v>0</v>
      </c>
      <c r="N406" s="27">
        <v>986</v>
      </c>
      <c r="O406" s="25">
        <v>0</v>
      </c>
      <c r="P406" s="272"/>
      <c r="Q406" s="24">
        <v>2029</v>
      </c>
      <c r="R406" s="25">
        <v>0</v>
      </c>
      <c r="S406" s="27">
        <v>882</v>
      </c>
      <c r="T406" s="25">
        <v>0</v>
      </c>
      <c r="U406" s="14"/>
      <c r="V406" s="42"/>
      <c r="W406" s="42"/>
      <c r="X406" s="42"/>
      <c r="Y406" s="42"/>
      <c r="Z406" s="14"/>
      <c r="AA406" s="22">
        <v>1842</v>
      </c>
      <c r="AB406" s="23">
        <v>0</v>
      </c>
      <c r="AC406" s="42">
        <v>801</v>
      </c>
      <c r="AD406" s="23">
        <v>0</v>
      </c>
      <c r="AE406" s="274"/>
      <c r="AF406" s="85"/>
      <c r="AG406" s="85"/>
      <c r="AH406" s="85"/>
      <c r="AI406" s="85"/>
      <c r="AK406" s="78">
        <v>4152</v>
      </c>
      <c r="AL406" s="79">
        <v>0</v>
      </c>
      <c r="AM406" s="78">
        <v>1695</v>
      </c>
      <c r="AN406" s="79">
        <v>0</v>
      </c>
      <c r="AP406" s="42"/>
      <c r="AQ406" s="42"/>
      <c r="AR406" s="42"/>
      <c r="AS406" s="112"/>
    </row>
    <row r="407" spans="1:45" x14ac:dyDescent="0.6">
      <c r="A407" s="95" t="s">
        <v>298</v>
      </c>
      <c r="B407" s="22">
        <v>25195</v>
      </c>
      <c r="C407" s="23">
        <v>0</v>
      </c>
      <c r="D407" s="22">
        <v>10700</v>
      </c>
      <c r="E407" s="23">
        <v>0</v>
      </c>
      <c r="F407" s="14"/>
      <c r="G407" s="24">
        <v>48498</v>
      </c>
      <c r="H407" s="25">
        <v>0</v>
      </c>
      <c r="I407" s="24">
        <v>14129</v>
      </c>
      <c r="J407" s="25">
        <v>0</v>
      </c>
      <c r="K407" s="14"/>
      <c r="L407" s="42"/>
      <c r="M407" s="42"/>
      <c r="N407" s="42"/>
      <c r="O407" s="42"/>
      <c r="P407" s="272"/>
      <c r="Q407" s="42"/>
      <c r="R407" s="42"/>
      <c r="S407" s="42"/>
      <c r="T407" s="42"/>
      <c r="U407" s="14"/>
      <c r="V407" s="42"/>
      <c r="W407" s="42"/>
      <c r="X407" s="42"/>
      <c r="Y407" s="42"/>
      <c r="Z407" s="14"/>
      <c r="AA407" s="8"/>
      <c r="AB407" s="8"/>
      <c r="AC407" s="8"/>
      <c r="AD407" s="42"/>
      <c r="AE407" s="274"/>
      <c r="AF407" s="85"/>
      <c r="AG407" s="85"/>
      <c r="AH407" s="85"/>
      <c r="AI407" s="85"/>
      <c r="AK407" s="85"/>
      <c r="AL407" s="85"/>
      <c r="AM407" s="85"/>
      <c r="AN407" s="85"/>
      <c r="AP407" s="42"/>
      <c r="AQ407" s="42"/>
      <c r="AR407" s="42"/>
      <c r="AS407" s="112"/>
    </row>
    <row r="408" spans="1:45" x14ac:dyDescent="0.6">
      <c r="A408" s="95" t="s">
        <v>299</v>
      </c>
      <c r="B408" s="22"/>
      <c r="C408" s="23"/>
      <c r="D408" s="22"/>
      <c r="E408" s="23"/>
      <c r="F408" s="14"/>
      <c r="G408" s="24"/>
      <c r="H408" s="25"/>
      <c r="I408" s="24"/>
      <c r="J408" s="25"/>
      <c r="K408" s="14"/>
      <c r="L408" s="42"/>
      <c r="M408" s="42"/>
      <c r="N408" s="42"/>
      <c r="O408" s="42"/>
      <c r="P408" s="272"/>
      <c r="Q408" s="42"/>
      <c r="R408" s="42"/>
      <c r="S408" s="42"/>
      <c r="T408" s="42"/>
      <c r="U408" s="14"/>
      <c r="V408" s="42"/>
      <c r="W408" s="42"/>
      <c r="X408" s="42"/>
      <c r="Y408" s="42"/>
      <c r="Z408" s="14"/>
      <c r="AA408" s="8"/>
      <c r="AB408" s="8"/>
      <c r="AC408" s="8"/>
      <c r="AD408" s="42"/>
      <c r="AE408" s="274"/>
      <c r="AF408" s="78">
        <v>38174</v>
      </c>
      <c r="AG408" s="79">
        <v>0</v>
      </c>
      <c r="AH408" s="78">
        <v>9820</v>
      </c>
      <c r="AI408" s="79">
        <v>0</v>
      </c>
      <c r="AK408" s="78">
        <v>21811</v>
      </c>
      <c r="AL408" s="79">
        <v>0</v>
      </c>
      <c r="AM408" s="78">
        <v>6142</v>
      </c>
      <c r="AN408" s="79">
        <v>0</v>
      </c>
      <c r="AP408" s="42"/>
      <c r="AQ408" s="42"/>
      <c r="AR408" s="42"/>
      <c r="AS408" s="112"/>
    </row>
    <row r="409" spans="1:45" ht="34" customHeight="1" x14ac:dyDescent="0.6">
      <c r="A409" s="95" t="s">
        <v>300</v>
      </c>
      <c r="B409" s="22">
        <v>303346</v>
      </c>
      <c r="C409" s="23">
        <v>0.01</v>
      </c>
      <c r="D409" s="22">
        <v>91817</v>
      </c>
      <c r="E409" s="23">
        <v>0</v>
      </c>
      <c r="F409" s="14"/>
      <c r="G409" s="24">
        <v>243074</v>
      </c>
      <c r="H409" s="25">
        <v>0</v>
      </c>
      <c r="I409" s="24">
        <v>67638</v>
      </c>
      <c r="J409" s="25">
        <v>0</v>
      </c>
      <c r="K409" s="14"/>
      <c r="L409" s="24">
        <v>219514</v>
      </c>
      <c r="M409" s="25">
        <v>0</v>
      </c>
      <c r="N409" s="24">
        <v>57804</v>
      </c>
      <c r="O409" s="25">
        <v>0</v>
      </c>
      <c r="P409" s="272"/>
      <c r="Q409" s="24">
        <v>143353</v>
      </c>
      <c r="R409" s="25">
        <v>0</v>
      </c>
      <c r="S409" s="24">
        <v>41353</v>
      </c>
      <c r="T409" s="25">
        <v>0</v>
      </c>
      <c r="U409" s="14"/>
      <c r="V409" s="24">
        <v>106330</v>
      </c>
      <c r="W409" s="25">
        <v>0</v>
      </c>
      <c r="X409" s="24">
        <v>33324</v>
      </c>
      <c r="Y409" s="25">
        <v>0</v>
      </c>
      <c r="Z409" s="14"/>
      <c r="AA409" s="22">
        <v>66893</v>
      </c>
      <c r="AB409" s="23">
        <v>0</v>
      </c>
      <c r="AC409" s="22">
        <v>19327</v>
      </c>
      <c r="AD409" s="23">
        <v>0</v>
      </c>
      <c r="AE409" s="274"/>
      <c r="AF409" s="78">
        <v>37662</v>
      </c>
      <c r="AG409" s="79">
        <v>0</v>
      </c>
      <c r="AH409" s="78">
        <v>10295</v>
      </c>
      <c r="AI409" s="79">
        <v>0</v>
      </c>
      <c r="AK409" s="78">
        <v>8269</v>
      </c>
      <c r="AL409" s="79">
        <v>0</v>
      </c>
      <c r="AM409" s="78">
        <v>2521</v>
      </c>
      <c r="AN409" s="79">
        <v>0</v>
      </c>
      <c r="AP409" s="42"/>
      <c r="AQ409" s="42"/>
      <c r="AR409" s="42"/>
      <c r="AS409" s="112"/>
    </row>
    <row r="410" spans="1:45" x14ac:dyDescent="0.6">
      <c r="A410" s="95" t="s">
        <v>301</v>
      </c>
      <c r="B410" s="22">
        <v>1792301</v>
      </c>
      <c r="C410" s="23">
        <v>0.03</v>
      </c>
      <c r="D410" s="22">
        <v>770812</v>
      </c>
      <c r="E410" s="23">
        <v>0.03</v>
      </c>
      <c r="F410" s="14"/>
      <c r="G410" s="24">
        <v>2292832</v>
      </c>
      <c r="H410" s="25">
        <v>0.04</v>
      </c>
      <c r="I410" s="24">
        <v>837597</v>
      </c>
      <c r="J410" s="25">
        <v>0.03</v>
      </c>
      <c r="K410" s="14"/>
      <c r="L410" s="24">
        <v>2324382</v>
      </c>
      <c r="M410" s="25">
        <v>0.04</v>
      </c>
      <c r="N410" s="24">
        <v>833188</v>
      </c>
      <c r="O410" s="25">
        <v>0.03</v>
      </c>
      <c r="P410" s="272"/>
      <c r="Q410" s="24">
        <v>2422553</v>
      </c>
      <c r="R410" s="25">
        <v>0.04</v>
      </c>
      <c r="S410" s="24">
        <v>882956</v>
      </c>
      <c r="T410" s="25">
        <v>0.03</v>
      </c>
      <c r="U410" s="14"/>
      <c r="V410" s="24">
        <v>2463646</v>
      </c>
      <c r="W410" s="25">
        <v>0.04</v>
      </c>
      <c r="X410" s="24">
        <v>890758</v>
      </c>
      <c r="Y410" s="25">
        <v>0.03</v>
      </c>
      <c r="Z410" s="14"/>
      <c r="AA410" s="22">
        <v>2537619</v>
      </c>
      <c r="AB410" s="23">
        <v>0.04</v>
      </c>
      <c r="AC410" s="22">
        <v>909800</v>
      </c>
      <c r="AD410" s="23">
        <v>0.03</v>
      </c>
      <c r="AE410" s="274"/>
      <c r="AF410" s="78">
        <v>2546861</v>
      </c>
      <c r="AG410" s="79">
        <v>0.03</v>
      </c>
      <c r="AH410" s="78">
        <v>918830</v>
      </c>
      <c r="AI410" s="79">
        <v>0.03</v>
      </c>
      <c r="AK410" s="78">
        <v>2745400</v>
      </c>
      <c r="AL410" s="79">
        <v>0.04</v>
      </c>
      <c r="AM410" s="78">
        <v>978594</v>
      </c>
      <c r="AN410" s="79">
        <v>0.03</v>
      </c>
      <c r="AP410" s="42"/>
      <c r="AQ410" s="42"/>
      <c r="AR410" s="42"/>
      <c r="AS410" s="112"/>
    </row>
    <row r="411" spans="1:45" x14ac:dyDescent="0.6">
      <c r="A411" s="95" t="s">
        <v>302</v>
      </c>
      <c r="B411" s="22"/>
      <c r="C411" s="23"/>
      <c r="D411" s="22"/>
      <c r="E411" s="23"/>
      <c r="F411" s="14"/>
      <c r="G411" s="24"/>
      <c r="H411" s="25"/>
      <c r="I411" s="24"/>
      <c r="J411" s="25"/>
      <c r="K411" s="14"/>
      <c r="L411" s="24"/>
      <c r="M411" s="25"/>
      <c r="N411" s="24"/>
      <c r="O411" s="25"/>
      <c r="P411" s="272"/>
      <c r="Q411" s="24"/>
      <c r="R411" s="25"/>
      <c r="S411" s="24"/>
      <c r="T411" s="25"/>
      <c r="U411" s="14"/>
      <c r="V411" s="24"/>
      <c r="W411" s="25"/>
      <c r="X411" s="24"/>
      <c r="Y411" s="25"/>
      <c r="Z411" s="14"/>
      <c r="AA411" s="22"/>
      <c r="AB411" s="23"/>
      <c r="AC411" s="22"/>
      <c r="AD411" s="23"/>
      <c r="AE411" s="274"/>
      <c r="AF411" s="78"/>
      <c r="AG411" s="79"/>
      <c r="AH411" s="78"/>
      <c r="AI411" s="79"/>
      <c r="AK411" s="78">
        <v>93433</v>
      </c>
      <c r="AL411" s="79">
        <v>0</v>
      </c>
      <c r="AM411" s="78">
        <v>24239</v>
      </c>
      <c r="AN411" s="79">
        <v>0</v>
      </c>
      <c r="AP411" s="42"/>
      <c r="AQ411" s="42"/>
      <c r="AR411" s="42"/>
      <c r="AS411" s="112"/>
    </row>
    <row r="412" spans="1:45" x14ac:dyDescent="0.6">
      <c r="A412" s="95" t="s">
        <v>303</v>
      </c>
      <c r="B412" s="22">
        <v>160500</v>
      </c>
      <c r="C412" s="23">
        <v>0</v>
      </c>
      <c r="D412" s="22">
        <v>185453</v>
      </c>
      <c r="E412" s="23">
        <v>0.01</v>
      </c>
      <c r="F412" s="14"/>
      <c r="G412" s="24">
        <v>241731</v>
      </c>
      <c r="H412" s="25">
        <v>0</v>
      </c>
      <c r="I412" s="24">
        <v>201346</v>
      </c>
      <c r="J412" s="25">
        <v>0.01</v>
      </c>
      <c r="K412" s="14"/>
      <c r="L412" s="24">
        <v>289511</v>
      </c>
      <c r="M412" s="25">
        <v>0</v>
      </c>
      <c r="N412" s="24">
        <v>211523</v>
      </c>
      <c r="O412" s="25">
        <v>0.01</v>
      </c>
      <c r="P412" s="272"/>
      <c r="Q412" s="24">
        <v>337718</v>
      </c>
      <c r="R412" s="25">
        <v>0.01</v>
      </c>
      <c r="S412" s="24">
        <v>216754</v>
      </c>
      <c r="T412" s="25">
        <v>0.01</v>
      </c>
      <c r="U412" s="14"/>
      <c r="V412" s="24">
        <v>337850</v>
      </c>
      <c r="W412" s="25">
        <v>0.01</v>
      </c>
      <c r="X412" s="24">
        <v>211196</v>
      </c>
      <c r="Y412" s="25">
        <v>0.01</v>
      </c>
      <c r="Z412" s="14"/>
      <c r="AA412" s="22">
        <v>438900</v>
      </c>
      <c r="AB412" s="23">
        <v>0.01</v>
      </c>
      <c r="AC412" s="22">
        <v>279519</v>
      </c>
      <c r="AD412" s="23">
        <v>0.01</v>
      </c>
      <c r="AE412" s="274"/>
      <c r="AF412" s="78">
        <v>44213</v>
      </c>
      <c r="AG412" s="79">
        <v>0</v>
      </c>
      <c r="AH412" s="78">
        <v>12508</v>
      </c>
      <c r="AI412" s="79">
        <v>0</v>
      </c>
      <c r="AK412" s="78">
        <v>421798</v>
      </c>
      <c r="AL412" s="79">
        <v>0.01</v>
      </c>
      <c r="AM412" s="78">
        <v>268639</v>
      </c>
      <c r="AN412" s="79">
        <v>0.01</v>
      </c>
      <c r="AP412" s="42"/>
      <c r="AQ412" s="42"/>
      <c r="AR412" s="42"/>
      <c r="AS412" s="112"/>
    </row>
    <row r="413" spans="1:45" x14ac:dyDescent="0.6">
      <c r="A413" s="97" t="s">
        <v>304</v>
      </c>
      <c r="B413" s="22"/>
      <c r="C413" s="23"/>
      <c r="D413" s="22"/>
      <c r="E413" s="23"/>
      <c r="F413" s="14"/>
      <c r="G413" s="24"/>
      <c r="H413" s="25"/>
      <c r="I413" s="24"/>
      <c r="J413" s="25"/>
      <c r="K413" s="14"/>
      <c r="L413" s="24"/>
      <c r="M413" s="25"/>
      <c r="N413" s="24"/>
      <c r="O413" s="25"/>
      <c r="P413" s="272"/>
      <c r="Q413" s="24"/>
      <c r="R413" s="25"/>
      <c r="S413" s="24"/>
      <c r="T413" s="25"/>
      <c r="U413" s="14"/>
      <c r="V413" s="24"/>
      <c r="W413" s="25"/>
      <c r="X413" s="24"/>
      <c r="Y413" s="25"/>
      <c r="Z413" s="14"/>
      <c r="AA413" s="22">
        <v>40391</v>
      </c>
      <c r="AB413" s="23">
        <v>0</v>
      </c>
      <c r="AC413" s="22">
        <v>26079</v>
      </c>
      <c r="AD413" s="23">
        <v>0</v>
      </c>
      <c r="AE413" s="274"/>
      <c r="AF413" s="78">
        <v>490890</v>
      </c>
      <c r="AG413" s="79">
        <v>0.01</v>
      </c>
      <c r="AH413" s="78">
        <v>320486</v>
      </c>
      <c r="AI413" s="79">
        <v>0.01</v>
      </c>
      <c r="AK413" s="85"/>
      <c r="AL413" s="85"/>
      <c r="AM413" s="85"/>
      <c r="AN413" s="85"/>
      <c r="AP413" s="42"/>
      <c r="AQ413" s="42"/>
      <c r="AR413" s="42"/>
      <c r="AS413" s="112"/>
    </row>
    <row r="414" spans="1:45" x14ac:dyDescent="0.6">
      <c r="A414" s="95" t="s">
        <v>305</v>
      </c>
      <c r="B414" s="22">
        <v>211905</v>
      </c>
      <c r="C414" s="23">
        <v>0</v>
      </c>
      <c r="D414" s="22">
        <v>142770</v>
      </c>
      <c r="E414" s="23">
        <v>0.01</v>
      </c>
      <c r="F414" s="14"/>
      <c r="G414" s="24">
        <v>305324</v>
      </c>
      <c r="H414" s="25">
        <v>0</v>
      </c>
      <c r="I414" s="24">
        <v>185248</v>
      </c>
      <c r="J414" s="25">
        <v>0.01</v>
      </c>
      <c r="K414" s="14"/>
      <c r="L414" s="42"/>
      <c r="M414" s="42"/>
      <c r="N414" s="42"/>
      <c r="O414" s="42"/>
      <c r="P414" s="272"/>
      <c r="Q414" s="42"/>
      <c r="R414" s="42"/>
      <c r="S414" s="42"/>
      <c r="T414" s="42"/>
      <c r="U414" s="14"/>
      <c r="V414" s="42"/>
      <c r="W414" s="42"/>
      <c r="X414" s="42"/>
      <c r="Y414" s="42"/>
      <c r="Z414" s="14"/>
      <c r="AA414" s="8"/>
      <c r="AB414" s="8"/>
      <c r="AC414" s="8"/>
      <c r="AD414" s="42"/>
      <c r="AE414" s="274"/>
      <c r="AF414" s="78">
        <v>6638</v>
      </c>
      <c r="AG414" s="79">
        <v>0</v>
      </c>
      <c r="AH414" s="78">
        <v>4516</v>
      </c>
      <c r="AI414" s="79">
        <v>0</v>
      </c>
      <c r="AK414" s="85"/>
      <c r="AL414" s="85"/>
      <c r="AM414" s="85"/>
      <c r="AN414" s="85"/>
      <c r="AP414" s="42"/>
      <c r="AQ414" s="42"/>
      <c r="AR414" s="42"/>
      <c r="AS414" s="112"/>
    </row>
    <row r="415" spans="1:45" x14ac:dyDescent="0.6">
      <c r="A415" s="96" t="s">
        <v>306</v>
      </c>
      <c r="B415" s="42"/>
      <c r="C415" s="42"/>
      <c r="D415" s="42"/>
      <c r="E415" s="42"/>
      <c r="F415" s="14"/>
      <c r="G415" s="42"/>
      <c r="H415" s="42"/>
      <c r="I415" s="42"/>
      <c r="J415" s="42"/>
      <c r="K415" s="14"/>
      <c r="L415" s="24">
        <v>287290</v>
      </c>
      <c r="M415" s="25">
        <v>0</v>
      </c>
      <c r="N415" s="24">
        <v>172402</v>
      </c>
      <c r="O415" s="25">
        <v>0.01</v>
      </c>
      <c r="P415" s="272"/>
      <c r="Q415" s="24">
        <v>246633</v>
      </c>
      <c r="R415" s="25">
        <v>0</v>
      </c>
      <c r="S415" s="24">
        <v>156937</v>
      </c>
      <c r="T415" s="25">
        <v>0.01</v>
      </c>
      <c r="U415" s="14"/>
      <c r="V415" s="24">
        <v>178038</v>
      </c>
      <c r="W415" s="25">
        <v>0</v>
      </c>
      <c r="X415" s="24">
        <v>105572</v>
      </c>
      <c r="Y415" s="25">
        <v>0</v>
      </c>
      <c r="Z415" s="14"/>
      <c r="AA415" s="22">
        <v>249923</v>
      </c>
      <c r="AB415" s="23">
        <v>0</v>
      </c>
      <c r="AC415" s="22">
        <v>142653</v>
      </c>
      <c r="AD415" s="23">
        <v>0</v>
      </c>
      <c r="AE415" s="274"/>
      <c r="AF415" s="78">
        <v>193543</v>
      </c>
      <c r="AG415" s="79">
        <v>0</v>
      </c>
      <c r="AH415" s="78">
        <v>115181</v>
      </c>
      <c r="AI415" s="79">
        <v>0</v>
      </c>
      <c r="AK415" s="78">
        <v>203292</v>
      </c>
      <c r="AL415" s="79">
        <v>0</v>
      </c>
      <c r="AM415" s="78">
        <v>115334</v>
      </c>
      <c r="AN415" s="79">
        <v>0</v>
      </c>
      <c r="AP415" s="42"/>
      <c r="AQ415" s="42"/>
      <c r="AR415" s="42"/>
      <c r="AS415" s="112"/>
    </row>
    <row r="416" spans="1:45" x14ac:dyDescent="0.6">
      <c r="A416" s="97" t="s">
        <v>307</v>
      </c>
      <c r="B416" s="42"/>
      <c r="C416" s="42"/>
      <c r="D416" s="42"/>
      <c r="E416" s="42"/>
      <c r="F416" s="14"/>
      <c r="G416" s="42"/>
      <c r="H416" s="42"/>
      <c r="I416" s="42"/>
      <c r="J416" s="42"/>
      <c r="K416" s="14"/>
      <c r="L416" s="24"/>
      <c r="M416" s="25"/>
      <c r="N416" s="24"/>
      <c r="O416" s="25"/>
      <c r="P416" s="272"/>
      <c r="Q416" s="24"/>
      <c r="R416" s="25"/>
      <c r="S416" s="24"/>
      <c r="T416" s="25"/>
      <c r="U416" s="14"/>
      <c r="V416" s="24"/>
      <c r="W416" s="25"/>
      <c r="X416" s="24"/>
      <c r="Y416" s="25"/>
      <c r="Z416" s="14"/>
      <c r="AA416" s="22">
        <v>1458</v>
      </c>
      <c r="AB416" s="23">
        <v>0</v>
      </c>
      <c r="AC416" s="22">
        <v>1198</v>
      </c>
      <c r="AD416" s="23">
        <v>0</v>
      </c>
      <c r="AE416" s="274"/>
      <c r="AF416" s="85"/>
      <c r="AG416" s="85"/>
      <c r="AH416" s="85"/>
      <c r="AI416" s="85"/>
      <c r="AK416" s="78"/>
      <c r="AL416" s="79"/>
      <c r="AM416" s="78"/>
      <c r="AN416" s="79"/>
      <c r="AP416" s="42"/>
      <c r="AQ416" s="42"/>
      <c r="AR416" s="42"/>
      <c r="AS416" s="112"/>
    </row>
    <row r="417" spans="1:45" x14ac:dyDescent="0.6">
      <c r="A417" s="95" t="s">
        <v>308</v>
      </c>
      <c r="B417" s="22">
        <v>43526</v>
      </c>
      <c r="C417" s="23">
        <v>0</v>
      </c>
      <c r="D417" s="22">
        <v>12493</v>
      </c>
      <c r="E417" s="23">
        <v>0</v>
      </c>
      <c r="F417" s="14"/>
      <c r="G417" s="24">
        <v>30363</v>
      </c>
      <c r="H417" s="25">
        <v>0</v>
      </c>
      <c r="I417" s="24">
        <v>11482</v>
      </c>
      <c r="J417" s="25">
        <v>0</v>
      </c>
      <c r="K417" s="14"/>
      <c r="L417" s="24">
        <v>24896</v>
      </c>
      <c r="M417" s="25">
        <v>0</v>
      </c>
      <c r="N417" s="24">
        <v>8746</v>
      </c>
      <c r="O417" s="25">
        <v>0</v>
      </c>
      <c r="P417" s="272"/>
      <c r="Q417" s="24">
        <v>31266</v>
      </c>
      <c r="R417" s="25">
        <v>0</v>
      </c>
      <c r="S417" s="24">
        <v>11746</v>
      </c>
      <c r="T417" s="25">
        <v>0</v>
      </c>
      <c r="U417" s="14"/>
      <c r="V417" s="24">
        <v>27642</v>
      </c>
      <c r="W417" s="25">
        <v>0</v>
      </c>
      <c r="X417" s="24">
        <v>11040</v>
      </c>
      <c r="Y417" s="25">
        <v>0</v>
      </c>
      <c r="Z417" s="14"/>
      <c r="AA417" s="22">
        <v>26429</v>
      </c>
      <c r="AB417" s="23">
        <v>0</v>
      </c>
      <c r="AC417" s="22">
        <v>10425</v>
      </c>
      <c r="AD417" s="23">
        <v>0</v>
      </c>
      <c r="AE417" s="274"/>
      <c r="AF417" s="78">
        <v>22342</v>
      </c>
      <c r="AG417" s="79">
        <v>0</v>
      </c>
      <c r="AH417" s="78">
        <v>9052</v>
      </c>
      <c r="AI417" s="79">
        <v>0</v>
      </c>
      <c r="AK417" s="78">
        <v>26130</v>
      </c>
      <c r="AL417" s="79">
        <v>0</v>
      </c>
      <c r="AM417" s="78">
        <v>10103</v>
      </c>
      <c r="AN417" s="79">
        <v>0</v>
      </c>
      <c r="AP417" s="42"/>
      <c r="AQ417" s="42"/>
      <c r="AR417" s="42"/>
      <c r="AS417" s="112"/>
    </row>
    <row r="418" spans="1:45" x14ac:dyDescent="0.6">
      <c r="A418" s="96" t="s">
        <v>309</v>
      </c>
      <c r="B418" s="42"/>
      <c r="C418" s="42"/>
      <c r="D418" s="42"/>
      <c r="E418" s="42"/>
      <c r="F418" s="14"/>
      <c r="G418" s="42"/>
      <c r="H418" s="42"/>
      <c r="I418" s="42"/>
      <c r="J418" s="42"/>
      <c r="K418" s="14"/>
      <c r="L418" s="24">
        <v>58304</v>
      </c>
      <c r="M418" s="25">
        <v>0</v>
      </c>
      <c r="N418" s="24">
        <v>28477</v>
      </c>
      <c r="O418" s="25">
        <v>0</v>
      </c>
      <c r="P418" s="272"/>
      <c r="Q418" s="24">
        <v>256813</v>
      </c>
      <c r="R418" s="25">
        <v>0</v>
      </c>
      <c r="S418" s="24">
        <v>99239</v>
      </c>
      <c r="T418" s="25">
        <v>0</v>
      </c>
      <c r="U418" s="14"/>
      <c r="V418" s="24">
        <v>425834</v>
      </c>
      <c r="W418" s="25">
        <v>0.01</v>
      </c>
      <c r="X418" s="24">
        <v>185375</v>
      </c>
      <c r="Y418" s="25">
        <v>0.01</v>
      </c>
      <c r="Z418" s="14"/>
      <c r="AA418" s="22">
        <v>707051</v>
      </c>
      <c r="AB418" s="23">
        <v>0.01</v>
      </c>
      <c r="AC418" s="22">
        <v>312251</v>
      </c>
      <c r="AD418" s="23">
        <v>0.01</v>
      </c>
      <c r="AE418" s="274"/>
      <c r="AF418" s="78">
        <v>614374</v>
      </c>
      <c r="AG418" s="79">
        <v>0.01</v>
      </c>
      <c r="AH418" s="78">
        <v>267456</v>
      </c>
      <c r="AI418" s="79">
        <v>0.01</v>
      </c>
      <c r="AK418" s="78">
        <v>800189</v>
      </c>
      <c r="AL418" s="79">
        <v>0.01</v>
      </c>
      <c r="AM418" s="78">
        <v>340492</v>
      </c>
      <c r="AN418" s="79">
        <v>0.01</v>
      </c>
      <c r="AP418" s="42"/>
      <c r="AQ418" s="42"/>
      <c r="AR418" s="42"/>
      <c r="AS418" s="112"/>
    </row>
    <row r="419" spans="1:45" x14ac:dyDescent="0.6">
      <c r="A419" s="95" t="s">
        <v>310</v>
      </c>
      <c r="B419" s="22">
        <v>26624925</v>
      </c>
      <c r="C419" s="23">
        <v>0.49</v>
      </c>
      <c r="D419" s="22">
        <v>15163722</v>
      </c>
      <c r="E419" s="23">
        <v>0.56999999999999995</v>
      </c>
      <c r="F419" s="14"/>
      <c r="G419" s="24">
        <v>31561571</v>
      </c>
      <c r="H419" s="25">
        <v>0.51</v>
      </c>
      <c r="I419" s="24">
        <v>15142178</v>
      </c>
      <c r="J419" s="25">
        <v>0.59</v>
      </c>
      <c r="K419" s="14"/>
      <c r="L419" s="24">
        <v>32367488</v>
      </c>
      <c r="M419" s="25">
        <v>0.52</v>
      </c>
      <c r="N419" s="24">
        <v>14686969</v>
      </c>
      <c r="O419" s="25">
        <v>0.59</v>
      </c>
      <c r="P419" s="272"/>
      <c r="Q419" s="24">
        <v>32758805</v>
      </c>
      <c r="R419" s="25">
        <v>0.5</v>
      </c>
      <c r="S419" s="24">
        <v>14824548</v>
      </c>
      <c r="T419" s="25">
        <v>0.57999999999999996</v>
      </c>
      <c r="U419" s="14"/>
      <c r="V419" s="24">
        <v>33189914</v>
      </c>
      <c r="W419" s="25">
        <v>0.49</v>
      </c>
      <c r="X419" s="24">
        <v>15129926</v>
      </c>
      <c r="Y419" s="25">
        <v>0.56999999999999995</v>
      </c>
      <c r="Z419" s="14"/>
      <c r="AA419" s="4">
        <v>35897430</v>
      </c>
      <c r="AB419" s="23">
        <v>0.52</v>
      </c>
      <c r="AC419" s="22">
        <v>16293863</v>
      </c>
      <c r="AD419" s="23">
        <v>0.59</v>
      </c>
      <c r="AE419" s="274"/>
      <c r="AF419" s="78">
        <v>38186957</v>
      </c>
      <c r="AG419" s="79">
        <v>0.52</v>
      </c>
      <c r="AH419" s="78">
        <v>17571205</v>
      </c>
      <c r="AI419" s="79">
        <v>0.59</v>
      </c>
      <c r="AK419" s="78">
        <v>39581811</v>
      </c>
      <c r="AL419" s="79">
        <v>0.51</v>
      </c>
      <c r="AM419" s="78">
        <v>17511917</v>
      </c>
      <c r="AN419" s="79">
        <v>0.56999999999999995</v>
      </c>
      <c r="AP419" s="42"/>
      <c r="AQ419" s="42"/>
      <c r="AR419" s="42"/>
      <c r="AS419" s="112"/>
    </row>
    <row r="420" spans="1:45" x14ac:dyDescent="0.6">
      <c r="A420" s="96" t="s">
        <v>311</v>
      </c>
      <c r="B420" s="42"/>
      <c r="C420" s="42"/>
      <c r="D420" s="42"/>
      <c r="E420" s="42"/>
      <c r="F420" s="14"/>
      <c r="G420" s="24">
        <v>15181</v>
      </c>
      <c r="H420" s="25">
        <v>0</v>
      </c>
      <c r="I420" s="24">
        <v>7281</v>
      </c>
      <c r="J420" s="25">
        <v>0</v>
      </c>
      <c r="K420" s="14"/>
      <c r="L420" s="42"/>
      <c r="M420" s="42"/>
      <c r="N420" s="42"/>
      <c r="O420" s="42"/>
      <c r="P420" s="272"/>
      <c r="Q420" s="42"/>
      <c r="R420" s="42"/>
      <c r="S420" s="42"/>
      <c r="T420" s="42"/>
      <c r="U420" s="14"/>
      <c r="V420" s="42"/>
      <c r="W420" s="42"/>
      <c r="X420" s="42"/>
      <c r="Y420" s="42"/>
      <c r="Z420" s="14"/>
      <c r="AA420" s="8"/>
      <c r="AB420" s="8"/>
      <c r="AC420" s="8"/>
      <c r="AD420" s="42"/>
      <c r="AE420" s="274"/>
      <c r="AF420" s="85"/>
      <c r="AG420" s="85"/>
      <c r="AH420" s="85"/>
      <c r="AI420" s="85"/>
      <c r="AK420" s="85"/>
      <c r="AL420" s="85"/>
      <c r="AM420" s="85"/>
      <c r="AN420" s="85"/>
      <c r="AP420" s="42"/>
      <c r="AQ420" s="42"/>
      <c r="AR420" s="42"/>
      <c r="AS420" s="112"/>
    </row>
    <row r="421" spans="1:45" x14ac:dyDescent="0.6">
      <c r="A421" s="97" t="s">
        <v>312</v>
      </c>
      <c r="B421" s="42"/>
      <c r="C421" s="42"/>
      <c r="D421" s="42"/>
      <c r="E421" s="42"/>
      <c r="F421" s="14"/>
      <c r="G421" s="24"/>
      <c r="H421" s="25"/>
      <c r="I421" s="24"/>
      <c r="J421" s="25"/>
      <c r="K421" s="14"/>
      <c r="L421" s="42"/>
      <c r="M421" s="42"/>
      <c r="N421" s="42"/>
      <c r="O421" s="42"/>
      <c r="P421" s="272"/>
      <c r="Q421" s="42"/>
      <c r="R421" s="42"/>
      <c r="S421" s="42"/>
      <c r="T421" s="42"/>
      <c r="U421" s="14"/>
      <c r="V421" s="42"/>
      <c r="W421" s="42"/>
      <c r="X421" s="42"/>
      <c r="Y421" s="42"/>
      <c r="Z421" s="14"/>
      <c r="AA421" s="22">
        <v>1909</v>
      </c>
      <c r="AB421" s="23">
        <v>0</v>
      </c>
      <c r="AC421" s="22">
        <v>1295</v>
      </c>
      <c r="AD421" s="23">
        <v>0</v>
      </c>
      <c r="AE421" s="274"/>
      <c r="AF421" s="78">
        <v>11101</v>
      </c>
      <c r="AG421" s="79">
        <v>0</v>
      </c>
      <c r="AH421" s="78">
        <v>7202</v>
      </c>
      <c r="AI421" s="79">
        <v>0</v>
      </c>
      <c r="AK421" s="78">
        <v>10513</v>
      </c>
      <c r="AL421" s="79">
        <v>0</v>
      </c>
      <c r="AM421" s="78">
        <v>6642</v>
      </c>
      <c r="AN421" s="79">
        <v>0</v>
      </c>
      <c r="AP421" s="42"/>
      <c r="AQ421" s="42"/>
      <c r="AR421" s="42"/>
      <c r="AS421" s="112"/>
    </row>
    <row r="422" spans="1:45" x14ac:dyDescent="0.6">
      <c r="A422" s="95" t="s">
        <v>313</v>
      </c>
      <c r="B422" s="22">
        <v>218055</v>
      </c>
      <c r="C422" s="23">
        <v>0</v>
      </c>
      <c r="D422" s="22">
        <v>240638</v>
      </c>
      <c r="E422" s="23">
        <v>0.01</v>
      </c>
      <c r="F422" s="14"/>
      <c r="G422" s="24">
        <v>273280</v>
      </c>
      <c r="H422" s="25">
        <v>0</v>
      </c>
      <c r="I422" s="24">
        <v>228698</v>
      </c>
      <c r="J422" s="25">
        <v>0.01</v>
      </c>
      <c r="K422" s="14"/>
      <c r="L422" s="24">
        <v>435460</v>
      </c>
      <c r="M422" s="25">
        <v>0.01</v>
      </c>
      <c r="N422" s="24">
        <v>266285</v>
      </c>
      <c r="O422" s="25">
        <v>0.01</v>
      </c>
      <c r="P422" s="272"/>
      <c r="Q422" s="24">
        <v>574216</v>
      </c>
      <c r="R422" s="25">
        <v>0.01</v>
      </c>
      <c r="S422" s="24">
        <v>418074</v>
      </c>
      <c r="T422" s="25">
        <v>0.02</v>
      </c>
      <c r="U422" s="14"/>
      <c r="V422" s="24">
        <v>662520</v>
      </c>
      <c r="W422" s="25">
        <v>0.01</v>
      </c>
      <c r="X422" s="24">
        <v>562698</v>
      </c>
      <c r="Y422" s="25">
        <v>0.02</v>
      </c>
      <c r="Z422" s="14"/>
      <c r="AA422" s="22">
        <v>675684</v>
      </c>
      <c r="AB422" s="23">
        <v>0.01</v>
      </c>
      <c r="AC422" s="22">
        <v>546425</v>
      </c>
      <c r="AD422" s="23">
        <v>0.01</v>
      </c>
      <c r="AE422" s="274"/>
      <c r="AF422" s="78">
        <v>1169980</v>
      </c>
      <c r="AG422" s="79">
        <v>0.02</v>
      </c>
      <c r="AH422" s="78">
        <v>857316</v>
      </c>
      <c r="AI422" s="79">
        <v>0.03</v>
      </c>
      <c r="AK422" s="78">
        <v>1378474</v>
      </c>
      <c r="AL422" s="79">
        <v>0.02</v>
      </c>
      <c r="AM422" s="78">
        <v>926046</v>
      </c>
      <c r="AN422" s="79">
        <v>0.03</v>
      </c>
      <c r="AO422" s="281"/>
      <c r="AP422" s="42"/>
      <c r="AQ422" s="42"/>
      <c r="AR422" s="42"/>
      <c r="AS422" s="112"/>
    </row>
    <row r="423" spans="1:45" ht="34" customHeight="1" x14ac:dyDescent="0.6">
      <c r="A423" s="95" t="s">
        <v>314</v>
      </c>
      <c r="B423" s="22">
        <v>110844</v>
      </c>
      <c r="C423" s="23">
        <v>0</v>
      </c>
      <c r="D423" s="22">
        <v>177602</v>
      </c>
      <c r="E423" s="23">
        <v>0.01</v>
      </c>
      <c r="F423" s="14"/>
      <c r="G423" s="24">
        <v>125672</v>
      </c>
      <c r="H423" s="25">
        <v>0</v>
      </c>
      <c r="I423" s="24">
        <v>122824</v>
      </c>
      <c r="J423" s="25">
        <v>0</v>
      </c>
      <c r="K423" s="14"/>
      <c r="L423" s="24">
        <v>43147</v>
      </c>
      <c r="M423" s="25">
        <v>0</v>
      </c>
      <c r="N423" s="24">
        <v>41618</v>
      </c>
      <c r="O423" s="25">
        <v>0</v>
      </c>
      <c r="P423" s="272"/>
      <c r="Q423" s="42"/>
      <c r="R423" s="42"/>
      <c r="S423" s="42"/>
      <c r="T423" s="42"/>
      <c r="U423" s="14"/>
      <c r="V423" s="42"/>
      <c r="W423" s="42"/>
      <c r="X423" s="42"/>
      <c r="Y423" s="42"/>
      <c r="Z423" s="14"/>
      <c r="AA423" s="8"/>
      <c r="AB423" s="8"/>
      <c r="AC423" s="8"/>
      <c r="AD423" s="42"/>
      <c r="AE423" s="274"/>
      <c r="AF423" s="85"/>
      <c r="AG423" s="85"/>
      <c r="AH423" s="85"/>
      <c r="AI423" s="85"/>
      <c r="AK423" s="85"/>
      <c r="AL423" s="85"/>
      <c r="AM423" s="85"/>
      <c r="AN423" s="85"/>
      <c r="AO423" s="281"/>
      <c r="AP423" s="42"/>
      <c r="AQ423" s="42"/>
      <c r="AR423" s="42"/>
      <c r="AS423" s="112"/>
    </row>
    <row r="424" spans="1:45" x14ac:dyDescent="0.6">
      <c r="A424" s="95" t="s">
        <v>315</v>
      </c>
      <c r="B424" s="22">
        <v>16199</v>
      </c>
      <c r="C424" s="23">
        <v>0</v>
      </c>
      <c r="D424" s="22">
        <v>57568</v>
      </c>
      <c r="E424" s="23">
        <v>0</v>
      </c>
      <c r="F424" s="14"/>
      <c r="G424" s="24">
        <v>26332</v>
      </c>
      <c r="H424" s="25">
        <v>0</v>
      </c>
      <c r="I424" s="24">
        <v>27821</v>
      </c>
      <c r="J424" s="25">
        <v>0</v>
      </c>
      <c r="K424" s="14"/>
      <c r="L424" s="24">
        <v>14039</v>
      </c>
      <c r="M424" s="25">
        <v>0</v>
      </c>
      <c r="N424" s="24">
        <v>17680</v>
      </c>
      <c r="O424" s="25">
        <v>0</v>
      </c>
      <c r="P424" s="272"/>
      <c r="Q424" s="24">
        <v>8369</v>
      </c>
      <c r="R424" s="25">
        <v>0</v>
      </c>
      <c r="S424" s="24">
        <v>17990</v>
      </c>
      <c r="T424" s="25">
        <v>0</v>
      </c>
      <c r="U424" s="14"/>
      <c r="V424" s="24">
        <v>9272</v>
      </c>
      <c r="W424" s="25">
        <v>0</v>
      </c>
      <c r="X424" s="24">
        <v>14809</v>
      </c>
      <c r="Y424" s="25">
        <v>0</v>
      </c>
      <c r="Z424" s="14"/>
      <c r="AA424" s="22">
        <v>28400</v>
      </c>
      <c r="AB424" s="23">
        <v>0</v>
      </c>
      <c r="AC424" s="22">
        <v>25302</v>
      </c>
      <c r="AD424" s="23">
        <v>0</v>
      </c>
      <c r="AE424" s="274"/>
      <c r="AF424" s="78">
        <v>54826</v>
      </c>
      <c r="AG424" s="79">
        <v>0</v>
      </c>
      <c r="AH424" s="78">
        <v>51034</v>
      </c>
      <c r="AI424" s="79">
        <v>0</v>
      </c>
      <c r="AK424" s="78">
        <v>60113</v>
      </c>
      <c r="AL424" s="79">
        <v>0</v>
      </c>
      <c r="AM424" s="78">
        <v>55802</v>
      </c>
      <c r="AN424" s="79">
        <v>0</v>
      </c>
      <c r="AO424" s="281"/>
      <c r="AP424" s="42"/>
      <c r="AQ424" s="42"/>
      <c r="AR424" s="42"/>
      <c r="AS424" s="112"/>
    </row>
    <row r="425" spans="1:45" x14ac:dyDescent="0.6">
      <c r="A425" s="95" t="s">
        <v>316</v>
      </c>
      <c r="B425" s="22">
        <v>3570</v>
      </c>
      <c r="C425" s="23">
        <v>0</v>
      </c>
      <c r="D425" s="22">
        <v>3163</v>
      </c>
      <c r="E425" s="23">
        <v>0</v>
      </c>
      <c r="F425" s="14"/>
      <c r="G425" s="27">
        <v>410</v>
      </c>
      <c r="H425" s="25">
        <v>0</v>
      </c>
      <c r="I425" s="27">
        <v>325</v>
      </c>
      <c r="J425" s="25">
        <v>0</v>
      </c>
      <c r="K425" s="14"/>
      <c r="L425" s="42"/>
      <c r="M425" s="42"/>
      <c r="N425" s="42"/>
      <c r="O425" s="42"/>
      <c r="P425" s="272"/>
      <c r="Q425" s="42"/>
      <c r="R425" s="42"/>
      <c r="S425" s="42"/>
      <c r="T425" s="42"/>
      <c r="U425" s="14"/>
      <c r="V425" s="42"/>
      <c r="W425" s="42"/>
      <c r="X425" s="42"/>
      <c r="Y425" s="42"/>
      <c r="Z425" s="14"/>
      <c r="AA425" s="8"/>
      <c r="AB425" s="8"/>
      <c r="AC425" s="8"/>
      <c r="AD425" s="42"/>
      <c r="AE425" s="274"/>
      <c r="AF425" s="85"/>
      <c r="AG425" s="85"/>
      <c r="AH425" s="85"/>
      <c r="AI425" s="85"/>
      <c r="AJ425" s="277"/>
      <c r="AK425" s="85"/>
      <c r="AL425" s="85"/>
      <c r="AM425" s="85"/>
      <c r="AN425" s="85"/>
      <c r="AO425" s="281"/>
      <c r="AP425" s="42"/>
      <c r="AQ425" s="42"/>
      <c r="AR425" s="42"/>
      <c r="AS425" s="112"/>
    </row>
    <row r="426" spans="1:45" x14ac:dyDescent="0.6">
      <c r="A426" s="95" t="s">
        <v>317</v>
      </c>
      <c r="B426" s="22">
        <v>121843</v>
      </c>
      <c r="C426" s="23">
        <v>0</v>
      </c>
      <c r="D426" s="22">
        <v>70332</v>
      </c>
      <c r="E426" s="23">
        <v>0</v>
      </c>
      <c r="F426" s="14"/>
      <c r="G426" s="24">
        <v>221141</v>
      </c>
      <c r="H426" s="25">
        <v>0</v>
      </c>
      <c r="I426" s="24">
        <v>106282</v>
      </c>
      <c r="J426" s="25">
        <v>0</v>
      </c>
      <c r="K426" s="14"/>
      <c r="L426" s="24">
        <v>280072</v>
      </c>
      <c r="M426" s="25">
        <v>0</v>
      </c>
      <c r="N426" s="24">
        <v>133134</v>
      </c>
      <c r="O426" s="25">
        <v>0.01</v>
      </c>
      <c r="P426" s="272"/>
      <c r="Q426" s="24">
        <v>226628</v>
      </c>
      <c r="R426" s="25">
        <v>0</v>
      </c>
      <c r="S426" s="24">
        <v>106181</v>
      </c>
      <c r="T426" s="25">
        <v>0</v>
      </c>
      <c r="U426" s="14"/>
      <c r="V426" s="24">
        <v>171142</v>
      </c>
      <c r="W426" s="25">
        <v>0</v>
      </c>
      <c r="X426" s="24">
        <v>80887</v>
      </c>
      <c r="Y426" s="25">
        <v>0</v>
      </c>
      <c r="Z426" s="14"/>
      <c r="AA426" s="22">
        <v>163498</v>
      </c>
      <c r="AB426" s="23">
        <v>0</v>
      </c>
      <c r="AC426" s="22">
        <v>76587</v>
      </c>
      <c r="AD426" s="23">
        <v>0</v>
      </c>
      <c r="AE426" s="274"/>
      <c r="AF426" s="78">
        <v>192687</v>
      </c>
      <c r="AG426" s="79">
        <v>0</v>
      </c>
      <c r="AH426" s="78">
        <v>90605</v>
      </c>
      <c r="AI426" s="79">
        <v>0</v>
      </c>
      <c r="AJ426" s="106"/>
      <c r="AK426" s="78">
        <v>248550</v>
      </c>
      <c r="AL426" s="79">
        <v>0</v>
      </c>
      <c r="AM426" s="78">
        <v>114571</v>
      </c>
      <c r="AN426" s="79">
        <v>0</v>
      </c>
      <c r="AO426" s="281"/>
      <c r="AP426" s="42"/>
      <c r="AQ426" s="42"/>
      <c r="AR426" s="42"/>
      <c r="AS426" s="112"/>
    </row>
    <row r="427" spans="1:45" x14ac:dyDescent="0.6">
      <c r="A427" s="107" t="s">
        <v>318</v>
      </c>
      <c r="B427" s="22"/>
      <c r="C427" s="23"/>
      <c r="D427" s="22"/>
      <c r="E427" s="23"/>
      <c r="F427" s="14"/>
      <c r="G427" s="24"/>
      <c r="H427" s="25"/>
      <c r="I427" s="24"/>
      <c r="J427" s="25"/>
      <c r="K427" s="14"/>
      <c r="L427" s="24"/>
      <c r="M427" s="25"/>
      <c r="N427" s="24"/>
      <c r="O427" s="25"/>
      <c r="P427" s="272"/>
      <c r="Q427" s="24"/>
      <c r="R427" s="25"/>
      <c r="S427" s="24"/>
      <c r="T427" s="25"/>
      <c r="U427" s="14"/>
      <c r="V427" s="24"/>
      <c r="W427" s="25"/>
      <c r="X427" s="24"/>
      <c r="Y427" s="25"/>
      <c r="Z427" s="14"/>
      <c r="AA427" s="22">
        <v>8324</v>
      </c>
      <c r="AB427" s="23">
        <v>0</v>
      </c>
      <c r="AC427" s="22">
        <v>1778</v>
      </c>
      <c r="AD427" s="23">
        <v>0</v>
      </c>
      <c r="AE427" s="274"/>
      <c r="AF427" s="85"/>
      <c r="AG427" s="85"/>
      <c r="AH427" s="85"/>
      <c r="AI427" s="85"/>
      <c r="AJ427" s="277"/>
      <c r="AK427" s="85"/>
      <c r="AL427" s="85"/>
      <c r="AM427" s="85"/>
      <c r="AN427" s="85"/>
      <c r="AO427" s="281"/>
      <c r="AP427" s="42"/>
      <c r="AQ427" s="42"/>
      <c r="AR427" s="42"/>
      <c r="AS427" s="112"/>
    </row>
    <row r="428" spans="1:45" x14ac:dyDescent="0.6">
      <c r="A428" s="97" t="s">
        <v>319</v>
      </c>
      <c r="B428" s="22"/>
      <c r="C428" s="23"/>
      <c r="D428" s="22"/>
      <c r="E428" s="23"/>
      <c r="F428" s="14"/>
      <c r="G428" s="24"/>
      <c r="H428" s="25"/>
      <c r="I428" s="24"/>
      <c r="J428" s="25"/>
      <c r="K428" s="14"/>
      <c r="L428" s="24"/>
      <c r="M428" s="25"/>
      <c r="N428" s="24"/>
      <c r="O428" s="25"/>
      <c r="P428" s="272"/>
      <c r="Q428" s="24"/>
      <c r="R428" s="25"/>
      <c r="S428" s="24"/>
      <c r="T428" s="25"/>
      <c r="U428" s="14"/>
      <c r="V428" s="24"/>
      <c r="W428" s="25"/>
      <c r="X428" s="24"/>
      <c r="Y428" s="25"/>
      <c r="Z428" s="14"/>
      <c r="AA428" s="22">
        <v>5079</v>
      </c>
      <c r="AB428" s="23">
        <v>0</v>
      </c>
      <c r="AC428" s="22">
        <v>12079</v>
      </c>
      <c r="AD428" s="23">
        <v>0</v>
      </c>
      <c r="AE428" s="274"/>
      <c r="AF428" s="78">
        <v>5077</v>
      </c>
      <c r="AG428" s="79">
        <v>0</v>
      </c>
      <c r="AH428" s="78">
        <v>2194</v>
      </c>
      <c r="AI428" s="79">
        <v>0</v>
      </c>
      <c r="AK428" s="78">
        <v>7792</v>
      </c>
      <c r="AL428" s="79">
        <v>0</v>
      </c>
      <c r="AM428" s="78">
        <v>2827</v>
      </c>
      <c r="AN428" s="79">
        <v>0</v>
      </c>
      <c r="AO428" s="281"/>
      <c r="AP428" s="42"/>
      <c r="AQ428" s="42"/>
      <c r="AR428" s="42"/>
      <c r="AS428" s="112"/>
    </row>
    <row r="429" spans="1:45" x14ac:dyDescent="0.6">
      <c r="A429" s="96" t="s">
        <v>320</v>
      </c>
      <c r="B429" s="42"/>
      <c r="C429" s="42"/>
      <c r="D429" s="42"/>
      <c r="E429" s="42"/>
      <c r="F429" s="14"/>
      <c r="G429" s="42"/>
      <c r="H429" s="42"/>
      <c r="I429" s="42"/>
      <c r="J429" s="42"/>
      <c r="K429" s="14"/>
      <c r="L429" s="24">
        <v>25290</v>
      </c>
      <c r="M429" s="25">
        <v>0</v>
      </c>
      <c r="N429" s="24">
        <v>16508</v>
      </c>
      <c r="O429" s="25">
        <v>0</v>
      </c>
      <c r="P429" s="14"/>
      <c r="Q429" s="24">
        <v>40905</v>
      </c>
      <c r="R429" s="25">
        <v>0</v>
      </c>
      <c r="S429" s="24">
        <v>26880</v>
      </c>
      <c r="T429" s="25">
        <v>0</v>
      </c>
      <c r="U429" s="14"/>
      <c r="V429" s="24">
        <v>44043</v>
      </c>
      <c r="W429" s="25">
        <v>0</v>
      </c>
      <c r="X429" s="24">
        <v>29341</v>
      </c>
      <c r="Y429" s="25">
        <v>0</v>
      </c>
      <c r="Z429" s="14"/>
      <c r="AA429" s="22">
        <v>75308</v>
      </c>
      <c r="AB429" s="23">
        <v>0</v>
      </c>
      <c r="AC429" s="22">
        <v>52585</v>
      </c>
      <c r="AD429" s="23">
        <v>0</v>
      </c>
      <c r="AE429" s="274"/>
      <c r="AF429" s="78">
        <v>118318</v>
      </c>
      <c r="AG429" s="79">
        <v>0</v>
      </c>
      <c r="AH429" s="78">
        <v>84251</v>
      </c>
      <c r="AI429" s="79">
        <v>0</v>
      </c>
      <c r="AK429" s="78">
        <v>140234</v>
      </c>
      <c r="AL429" s="79">
        <v>0</v>
      </c>
      <c r="AM429" s="78">
        <v>93242</v>
      </c>
      <c r="AN429" s="79">
        <v>0</v>
      </c>
      <c r="AO429" s="281"/>
      <c r="AP429" s="42"/>
      <c r="AQ429" s="42"/>
      <c r="AR429" s="42"/>
      <c r="AS429" s="112"/>
    </row>
    <row r="430" spans="1:45" x14ac:dyDescent="0.6">
      <c r="A430" s="95" t="s">
        <v>321</v>
      </c>
      <c r="B430" s="26">
        <v>241</v>
      </c>
      <c r="C430" s="23">
        <v>0</v>
      </c>
      <c r="D430" s="26">
        <v>737</v>
      </c>
      <c r="E430" s="23">
        <v>0</v>
      </c>
      <c r="F430" s="14"/>
      <c r="G430" s="24">
        <v>3559</v>
      </c>
      <c r="H430" s="25">
        <v>0</v>
      </c>
      <c r="I430" s="24">
        <v>8696</v>
      </c>
      <c r="J430" s="25">
        <v>0</v>
      </c>
      <c r="K430" s="14"/>
      <c r="L430" s="24">
        <v>4400</v>
      </c>
      <c r="M430" s="25">
        <v>0</v>
      </c>
      <c r="N430" s="24">
        <v>3389</v>
      </c>
      <c r="O430" s="25">
        <v>0</v>
      </c>
      <c r="P430" s="14"/>
      <c r="Q430" s="42"/>
      <c r="R430" s="42"/>
      <c r="S430" s="42"/>
      <c r="T430" s="42"/>
      <c r="U430" s="14"/>
      <c r="V430" s="42"/>
      <c r="W430" s="42"/>
      <c r="X430" s="42"/>
      <c r="Y430" s="42"/>
      <c r="Z430" s="14"/>
      <c r="AA430" s="8"/>
      <c r="AB430" s="8"/>
      <c r="AC430" s="8"/>
      <c r="AD430" s="42"/>
      <c r="AE430" s="274"/>
      <c r="AF430" s="85"/>
      <c r="AG430" s="85"/>
      <c r="AH430" s="85"/>
      <c r="AI430" s="85"/>
      <c r="AJ430" s="277"/>
      <c r="AK430" s="85"/>
      <c r="AL430" s="85"/>
      <c r="AM430" s="85"/>
      <c r="AN430" s="85"/>
      <c r="AO430" s="281"/>
      <c r="AP430" s="42"/>
      <c r="AQ430" s="42"/>
      <c r="AR430" s="42"/>
      <c r="AS430" s="112"/>
    </row>
    <row r="431" spans="1:45" x14ac:dyDescent="0.6">
      <c r="A431" s="96" t="s">
        <v>322</v>
      </c>
      <c r="B431" s="42"/>
      <c r="C431" s="42"/>
      <c r="D431" s="42"/>
      <c r="E431" s="42"/>
      <c r="F431" s="14"/>
      <c r="G431" s="42"/>
      <c r="H431" s="42"/>
      <c r="I431" s="42"/>
      <c r="J431" s="42"/>
      <c r="K431" s="14"/>
      <c r="L431" s="42"/>
      <c r="M431" s="42"/>
      <c r="N431" s="42"/>
      <c r="O431" s="42"/>
      <c r="P431" s="14"/>
      <c r="Q431" s="24">
        <v>307657</v>
      </c>
      <c r="R431" s="25">
        <v>0</v>
      </c>
      <c r="S431" s="24">
        <v>25399</v>
      </c>
      <c r="T431" s="25">
        <v>0</v>
      </c>
      <c r="U431" s="14"/>
      <c r="V431" s="24">
        <v>620648</v>
      </c>
      <c r="W431" s="25">
        <v>0.01</v>
      </c>
      <c r="X431" s="24">
        <v>54501</v>
      </c>
      <c r="Y431" s="25">
        <v>0</v>
      </c>
      <c r="Z431" s="14"/>
      <c r="AA431" s="22">
        <v>693457</v>
      </c>
      <c r="AB431" s="23">
        <v>0.01</v>
      </c>
      <c r="AC431" s="22">
        <v>59995</v>
      </c>
      <c r="AD431" s="23">
        <v>0</v>
      </c>
      <c r="AE431" s="274"/>
      <c r="AF431" s="78">
        <v>836515</v>
      </c>
      <c r="AG431" s="79">
        <v>0.01</v>
      </c>
      <c r="AH431" s="78">
        <v>69816</v>
      </c>
      <c r="AI431" s="79">
        <v>0</v>
      </c>
      <c r="AK431" s="78">
        <v>744339</v>
      </c>
      <c r="AL431" s="79">
        <v>0.01</v>
      </c>
      <c r="AM431" s="78">
        <v>62529</v>
      </c>
      <c r="AN431" s="79">
        <v>0</v>
      </c>
      <c r="AO431" s="281"/>
      <c r="AP431" s="42"/>
      <c r="AQ431" s="42"/>
      <c r="AR431" s="42"/>
      <c r="AS431" s="112"/>
    </row>
    <row r="432" spans="1:45" x14ac:dyDescent="0.6">
      <c r="A432" s="95" t="s">
        <v>323</v>
      </c>
      <c r="B432" s="22">
        <v>179980</v>
      </c>
      <c r="C432" s="23">
        <v>0</v>
      </c>
      <c r="D432" s="22">
        <v>78298</v>
      </c>
      <c r="E432" s="23">
        <v>0</v>
      </c>
      <c r="F432" s="14"/>
      <c r="G432" s="24">
        <v>250053</v>
      </c>
      <c r="H432" s="25">
        <v>0</v>
      </c>
      <c r="I432" s="24">
        <v>105027</v>
      </c>
      <c r="J432" s="25">
        <v>0</v>
      </c>
      <c r="K432" s="14"/>
      <c r="L432" s="24">
        <v>283293</v>
      </c>
      <c r="M432" s="25">
        <v>0</v>
      </c>
      <c r="N432" s="24">
        <v>115687</v>
      </c>
      <c r="O432" s="25">
        <v>0</v>
      </c>
      <c r="P432" s="14"/>
      <c r="Q432" s="24">
        <v>335256</v>
      </c>
      <c r="R432" s="25">
        <v>0.01</v>
      </c>
      <c r="S432" s="24">
        <v>135568</v>
      </c>
      <c r="T432" s="25">
        <v>0.01</v>
      </c>
      <c r="U432" s="14"/>
      <c r="V432" s="24">
        <v>336713</v>
      </c>
      <c r="W432" s="25">
        <v>0.01</v>
      </c>
      <c r="X432" s="24">
        <v>140154</v>
      </c>
      <c r="Y432" s="25">
        <v>0.01</v>
      </c>
      <c r="Z432" s="14"/>
      <c r="AA432" s="22">
        <v>366320</v>
      </c>
      <c r="AB432" s="23">
        <v>0.01</v>
      </c>
      <c r="AC432" s="22">
        <v>146275</v>
      </c>
      <c r="AD432" s="23">
        <v>0.01</v>
      </c>
      <c r="AE432" s="274"/>
      <c r="AF432" s="78">
        <v>307458</v>
      </c>
      <c r="AG432" s="79">
        <v>0</v>
      </c>
      <c r="AH432" s="78">
        <v>127065</v>
      </c>
      <c r="AI432" s="79">
        <v>0</v>
      </c>
      <c r="AK432" s="78">
        <v>167500</v>
      </c>
      <c r="AL432" s="79">
        <v>0</v>
      </c>
      <c r="AM432" s="78">
        <v>72790</v>
      </c>
      <c r="AN432" s="79">
        <v>0</v>
      </c>
      <c r="AO432" s="281"/>
      <c r="AP432" s="42"/>
      <c r="AQ432" s="42"/>
      <c r="AR432" s="42"/>
      <c r="AS432" s="112"/>
    </row>
    <row r="433" spans="1:45" x14ac:dyDescent="0.6">
      <c r="A433" s="95" t="s">
        <v>324</v>
      </c>
      <c r="B433" s="22">
        <v>39591</v>
      </c>
      <c r="C433" s="23">
        <v>0</v>
      </c>
      <c r="D433" s="22">
        <v>20403</v>
      </c>
      <c r="E433" s="23">
        <v>0</v>
      </c>
      <c r="F433" s="14"/>
      <c r="G433" s="24">
        <v>2208</v>
      </c>
      <c r="H433" s="25">
        <v>0</v>
      </c>
      <c r="I433" s="24">
        <v>1670</v>
      </c>
      <c r="J433" s="25">
        <v>0</v>
      </c>
      <c r="K433" s="14"/>
      <c r="L433" s="42"/>
      <c r="M433" s="42"/>
      <c r="N433" s="42"/>
      <c r="O433" s="42"/>
      <c r="P433" s="14"/>
      <c r="Q433" s="42"/>
      <c r="R433" s="42"/>
      <c r="S433" s="42"/>
      <c r="T433" s="42"/>
      <c r="U433" s="14"/>
      <c r="V433" s="42"/>
      <c r="W433" s="42"/>
      <c r="X433" s="42"/>
      <c r="Y433" s="42"/>
      <c r="Z433" s="14"/>
      <c r="AA433" s="8"/>
      <c r="AB433" s="8"/>
      <c r="AC433" s="8"/>
      <c r="AD433" s="42"/>
      <c r="AE433" s="274"/>
      <c r="AF433" s="78">
        <v>94584</v>
      </c>
      <c r="AG433" s="79">
        <v>0</v>
      </c>
      <c r="AH433" s="78">
        <v>70407</v>
      </c>
      <c r="AI433" s="79">
        <v>0</v>
      </c>
      <c r="AK433" s="78">
        <v>146914</v>
      </c>
      <c r="AL433" s="79">
        <v>0</v>
      </c>
      <c r="AM433" s="78">
        <v>105842</v>
      </c>
      <c r="AN433" s="79">
        <v>0</v>
      </c>
      <c r="AO433" s="281"/>
      <c r="AP433" s="42"/>
      <c r="AQ433" s="42"/>
      <c r="AR433" s="42"/>
      <c r="AS433" s="112"/>
    </row>
    <row r="434" spans="1:45" x14ac:dyDescent="0.6">
      <c r="A434" s="97" t="s">
        <v>325</v>
      </c>
      <c r="B434" s="189">
        <v>405299</v>
      </c>
      <c r="C434" s="213">
        <v>0.01</v>
      </c>
      <c r="D434" s="189">
        <v>153702</v>
      </c>
      <c r="E434" s="213">
        <v>0.01</v>
      </c>
      <c r="F434" s="14"/>
      <c r="G434" s="24"/>
      <c r="H434" s="25"/>
      <c r="I434" s="24"/>
      <c r="J434" s="25"/>
      <c r="K434" s="14"/>
      <c r="L434" s="42"/>
      <c r="M434" s="42"/>
      <c r="N434" s="42"/>
      <c r="O434" s="42"/>
      <c r="P434" s="14"/>
      <c r="Q434" s="42"/>
      <c r="R434" s="42"/>
      <c r="S434" s="42"/>
      <c r="T434" s="42"/>
      <c r="U434" s="14"/>
      <c r="V434" s="42"/>
      <c r="W434" s="42"/>
      <c r="X434" s="42"/>
      <c r="Y434" s="42"/>
      <c r="Z434" s="14"/>
      <c r="AA434" s="8"/>
      <c r="AB434" s="8"/>
      <c r="AC434" s="8"/>
      <c r="AD434" s="42"/>
      <c r="AE434" s="274"/>
      <c r="AF434" s="78">
        <v>405299</v>
      </c>
      <c r="AG434" s="79">
        <v>0.01</v>
      </c>
      <c r="AH434" s="78">
        <v>153702</v>
      </c>
      <c r="AI434" s="79">
        <v>0.01</v>
      </c>
      <c r="AK434" s="78">
        <v>482785</v>
      </c>
      <c r="AL434" s="79">
        <v>0.01</v>
      </c>
      <c r="AM434" s="78">
        <v>176959</v>
      </c>
      <c r="AN434" s="79">
        <v>0.01</v>
      </c>
      <c r="AO434" s="281"/>
      <c r="AP434" s="42"/>
      <c r="AQ434" s="42"/>
      <c r="AR434" s="42"/>
      <c r="AS434" s="112"/>
    </row>
    <row r="435" spans="1:45" x14ac:dyDescent="0.6">
      <c r="A435" s="95" t="s">
        <v>326</v>
      </c>
      <c r="B435" s="22">
        <v>6195</v>
      </c>
      <c r="C435" s="23">
        <v>0</v>
      </c>
      <c r="D435" s="22">
        <v>5099</v>
      </c>
      <c r="E435" s="23">
        <v>0</v>
      </c>
      <c r="F435" s="14"/>
      <c r="G435" s="24">
        <v>28731</v>
      </c>
      <c r="H435" s="25">
        <v>0</v>
      </c>
      <c r="I435" s="24">
        <v>22112</v>
      </c>
      <c r="J435" s="25">
        <v>0</v>
      </c>
      <c r="K435" s="14"/>
      <c r="L435" s="24">
        <v>30792</v>
      </c>
      <c r="M435" s="25">
        <v>0</v>
      </c>
      <c r="N435" s="24">
        <v>27522</v>
      </c>
      <c r="O435" s="25">
        <v>0</v>
      </c>
      <c r="P435" s="14"/>
      <c r="Q435" s="24">
        <v>52640</v>
      </c>
      <c r="R435" s="25">
        <v>0</v>
      </c>
      <c r="S435" s="24">
        <v>39344</v>
      </c>
      <c r="T435" s="25">
        <v>0</v>
      </c>
      <c r="U435" s="14"/>
      <c r="V435" s="42"/>
      <c r="W435" s="42"/>
      <c r="X435" s="42"/>
      <c r="Y435" s="42"/>
      <c r="Z435" s="14"/>
      <c r="AA435" s="8"/>
      <c r="AB435" s="8"/>
      <c r="AC435" s="8"/>
      <c r="AD435" s="42"/>
      <c r="AE435" s="274"/>
      <c r="AF435" s="85"/>
      <c r="AG435" s="85"/>
      <c r="AH435" s="85"/>
      <c r="AI435" s="85"/>
      <c r="AJ435" s="277"/>
      <c r="AK435" s="85"/>
      <c r="AL435" s="85"/>
      <c r="AM435" s="85"/>
      <c r="AN435" s="85"/>
      <c r="AO435" s="281"/>
      <c r="AP435" s="42"/>
      <c r="AQ435" s="42"/>
      <c r="AR435" s="42"/>
      <c r="AS435" s="112"/>
    </row>
    <row r="436" spans="1:45" x14ac:dyDescent="0.6">
      <c r="A436" s="95" t="s">
        <v>327</v>
      </c>
      <c r="B436" s="22">
        <v>104241</v>
      </c>
      <c r="C436" s="23">
        <v>0</v>
      </c>
      <c r="D436" s="22">
        <v>147923</v>
      </c>
      <c r="E436" s="23">
        <v>0.01</v>
      </c>
      <c r="F436" s="14"/>
      <c r="G436" s="24">
        <v>152876</v>
      </c>
      <c r="H436" s="25">
        <v>0</v>
      </c>
      <c r="I436" s="24">
        <v>120288</v>
      </c>
      <c r="J436" s="25">
        <v>0</v>
      </c>
      <c r="K436" s="14"/>
      <c r="L436" s="24">
        <v>274483</v>
      </c>
      <c r="M436" s="25">
        <v>0</v>
      </c>
      <c r="N436" s="24">
        <v>149478</v>
      </c>
      <c r="O436" s="25">
        <v>0.01</v>
      </c>
      <c r="P436" s="14"/>
      <c r="Q436" s="24">
        <v>198599</v>
      </c>
      <c r="R436" s="25">
        <v>0</v>
      </c>
      <c r="S436" s="24">
        <v>105133</v>
      </c>
      <c r="T436" s="25">
        <v>0</v>
      </c>
      <c r="U436" s="14"/>
      <c r="V436" s="24">
        <v>189042</v>
      </c>
      <c r="W436" s="25">
        <v>0</v>
      </c>
      <c r="X436" s="24">
        <v>121440</v>
      </c>
      <c r="Y436" s="25">
        <v>0</v>
      </c>
      <c r="Z436" s="14"/>
      <c r="AA436" s="52">
        <v>144508</v>
      </c>
      <c r="AB436" s="53">
        <v>0</v>
      </c>
      <c r="AC436" s="52">
        <v>85292</v>
      </c>
      <c r="AD436" s="53">
        <v>0</v>
      </c>
      <c r="AE436" s="274"/>
      <c r="AF436" s="78">
        <v>126734</v>
      </c>
      <c r="AG436" s="79">
        <v>0</v>
      </c>
      <c r="AH436" s="78">
        <v>75442</v>
      </c>
      <c r="AI436" s="79">
        <v>0</v>
      </c>
      <c r="AK436" s="78">
        <v>129013</v>
      </c>
      <c r="AL436" s="79">
        <v>0</v>
      </c>
      <c r="AM436" s="78">
        <v>72893</v>
      </c>
      <c r="AN436" s="79">
        <v>0</v>
      </c>
      <c r="AO436" s="281"/>
      <c r="AP436" s="42"/>
      <c r="AQ436" s="42"/>
      <c r="AR436" s="42"/>
      <c r="AS436" s="112"/>
    </row>
    <row r="437" spans="1:45" x14ac:dyDescent="0.6">
      <c r="A437" s="95" t="s">
        <v>328</v>
      </c>
      <c r="B437" s="22">
        <v>158468</v>
      </c>
      <c r="C437" s="23">
        <v>0</v>
      </c>
      <c r="D437" s="22">
        <v>155679</v>
      </c>
      <c r="E437" s="23">
        <v>0.01</v>
      </c>
      <c r="F437" s="14"/>
      <c r="G437" s="24">
        <v>124363</v>
      </c>
      <c r="H437" s="25">
        <v>0</v>
      </c>
      <c r="I437" s="24">
        <v>102112</v>
      </c>
      <c r="J437" s="25">
        <v>0</v>
      </c>
      <c r="K437" s="14"/>
      <c r="L437" s="42"/>
      <c r="M437" s="42"/>
      <c r="N437" s="42"/>
      <c r="O437" s="42"/>
      <c r="P437" s="14"/>
      <c r="Q437" s="44"/>
      <c r="R437" s="44"/>
      <c r="S437" s="44"/>
      <c r="T437" s="44"/>
      <c r="U437" s="14"/>
      <c r="V437" s="42"/>
      <c r="W437" s="42"/>
      <c r="X437" s="42"/>
      <c r="Y437" s="42"/>
      <c r="Z437" s="14"/>
      <c r="AA437" s="8"/>
      <c r="AB437" s="8"/>
      <c r="AC437" s="8"/>
      <c r="AD437" s="8"/>
      <c r="AE437" s="274"/>
      <c r="AF437" s="85"/>
      <c r="AG437" s="85"/>
      <c r="AH437" s="85"/>
      <c r="AI437" s="85"/>
      <c r="AJ437" s="277"/>
      <c r="AK437" s="85"/>
      <c r="AL437" s="85"/>
      <c r="AM437" s="85"/>
      <c r="AN437" s="85"/>
      <c r="AO437" s="281"/>
      <c r="AP437" s="42"/>
      <c r="AQ437" s="42"/>
      <c r="AR437" s="42"/>
      <c r="AS437" s="42"/>
    </row>
    <row r="438" spans="1:45" x14ac:dyDescent="0.6">
      <c r="A438" s="190" t="s">
        <v>38</v>
      </c>
      <c r="B438" s="200">
        <v>54155221</v>
      </c>
      <c r="C438" s="120">
        <v>1</v>
      </c>
      <c r="D438" s="200">
        <v>26398610</v>
      </c>
      <c r="E438" s="120">
        <v>1</v>
      </c>
      <c r="F438" s="14"/>
      <c r="G438" s="119">
        <v>61318316</v>
      </c>
      <c r="H438" s="120">
        <v>1</v>
      </c>
      <c r="I438" s="119">
        <v>25623316</v>
      </c>
      <c r="J438" s="120">
        <v>1</v>
      </c>
      <c r="K438" s="14"/>
      <c r="L438" s="119">
        <v>62817774</v>
      </c>
      <c r="M438" s="120">
        <v>1</v>
      </c>
      <c r="N438" s="119">
        <v>24829120</v>
      </c>
      <c r="O438" s="120">
        <v>1</v>
      </c>
      <c r="P438" s="14"/>
      <c r="Q438" s="200">
        <v>64883028</v>
      </c>
      <c r="R438" s="120">
        <v>1</v>
      </c>
      <c r="S438" s="119">
        <v>25546625</v>
      </c>
      <c r="T438" s="120">
        <v>1</v>
      </c>
      <c r="U438" s="14"/>
      <c r="V438" s="119">
        <v>67066142</v>
      </c>
      <c r="W438" s="120">
        <v>1</v>
      </c>
      <c r="X438" s="119">
        <v>26480898</v>
      </c>
      <c r="Y438" s="120">
        <v>1</v>
      </c>
      <c r="Z438" s="14"/>
      <c r="AA438" s="155">
        <v>69670235</v>
      </c>
      <c r="AB438" s="165">
        <v>1</v>
      </c>
      <c r="AC438" s="155">
        <v>27669756</v>
      </c>
      <c r="AD438" s="143">
        <v>1</v>
      </c>
      <c r="AE438" s="274"/>
      <c r="AF438" s="147">
        <v>74003899</v>
      </c>
      <c r="AG438" s="145">
        <v>1</v>
      </c>
      <c r="AH438" s="147">
        <v>29905011</v>
      </c>
      <c r="AI438" s="145">
        <v>1</v>
      </c>
      <c r="AJ438" s="281"/>
      <c r="AK438" s="147">
        <v>77820365</v>
      </c>
      <c r="AL438" s="145">
        <v>1</v>
      </c>
      <c r="AM438" s="147">
        <v>30474397</v>
      </c>
      <c r="AN438" s="145">
        <v>1</v>
      </c>
      <c r="AO438" s="18"/>
      <c r="AP438" s="153"/>
      <c r="AQ438" s="153"/>
      <c r="AR438" s="153"/>
      <c r="AS438" s="153"/>
    </row>
    <row r="439" spans="1:45" x14ac:dyDescent="0.6">
      <c r="A439" s="21" t="s">
        <v>39</v>
      </c>
      <c r="B439" s="58">
        <f>SUM(B366:B437)</f>
        <v>54560521</v>
      </c>
      <c r="C439" s="59">
        <f>SUM(C366:C437)</f>
        <v>0.9900000000000001</v>
      </c>
      <c r="D439" s="180">
        <f>SUM(D366:D437)</f>
        <v>26552312</v>
      </c>
      <c r="E439" s="59">
        <f>SUM(E366:E437)</f>
        <v>1.02</v>
      </c>
      <c r="F439" s="14"/>
      <c r="G439" s="7">
        <f>SUM(G368:G437)</f>
        <v>61318317</v>
      </c>
      <c r="H439" s="59">
        <f>SUM(H366:H437)</f>
        <v>0.96</v>
      </c>
      <c r="I439" s="7">
        <f>SUM(I368:I437)</f>
        <v>25623314</v>
      </c>
      <c r="J439" s="6">
        <f>SUM(J368:J437)</f>
        <v>0.97000000000000008</v>
      </c>
      <c r="K439" s="14"/>
      <c r="L439" s="7">
        <f>SUM(L366:L437)</f>
        <v>62817776</v>
      </c>
      <c r="M439" s="59">
        <f>SUM(M366:M437)</f>
        <v>0.98</v>
      </c>
      <c r="N439" s="7">
        <f>SUM(N368:N436)</f>
        <v>24829122</v>
      </c>
      <c r="O439" s="6">
        <f>SUM(O368:O436)</f>
        <v>0.98000000000000009</v>
      </c>
      <c r="P439" s="14"/>
      <c r="Q439" s="58">
        <f>SUM(Q366:Q436)</f>
        <v>64883027</v>
      </c>
      <c r="R439" s="6">
        <f>SUM(R368:R436)</f>
        <v>0.98</v>
      </c>
      <c r="S439" s="7">
        <f>SUM(S368:S436)</f>
        <v>25546626</v>
      </c>
      <c r="T439" s="6">
        <f>SUM(T368:T436)</f>
        <v>0.99</v>
      </c>
      <c r="U439" s="14"/>
      <c r="V439" s="7">
        <f>SUM(V366:V436)</f>
        <v>67066141</v>
      </c>
      <c r="W439" s="6">
        <f>SUM(W366:W436)</f>
        <v>0.99</v>
      </c>
      <c r="X439" s="7">
        <f>SUM(X366:X436)</f>
        <v>26480899</v>
      </c>
      <c r="Y439" s="6">
        <f>SUM(Y366:Y437)</f>
        <v>0.98</v>
      </c>
      <c r="Z439" s="14"/>
      <c r="AA439" s="7">
        <f>SUM(AA366:AA437)</f>
        <v>69670231</v>
      </c>
      <c r="AB439" s="181">
        <f>SUM(AB366:AB437)</f>
        <v>1</v>
      </c>
      <c r="AC439" s="7">
        <f>SUM(AC366:AC436)</f>
        <v>27677278</v>
      </c>
      <c r="AD439" s="6">
        <f>SUM(AD366:AD436)</f>
        <v>0.97</v>
      </c>
      <c r="AE439" s="274"/>
      <c r="AF439" s="77">
        <f>SUM(AF366:AF437)</f>
        <v>74003898</v>
      </c>
      <c r="AG439" s="71">
        <f>SUM(AG366:AG437)</f>
        <v>0.9900000000000001</v>
      </c>
      <c r="AH439" s="77">
        <f>SUM(AH366:AH437)</f>
        <v>29905013</v>
      </c>
      <c r="AI439" s="71">
        <f>SUM(AI366:AI437)</f>
        <v>0.97</v>
      </c>
      <c r="AJ439" s="281"/>
      <c r="AK439" s="77">
        <f>SUM(AK366:AK437)</f>
        <v>77820366</v>
      </c>
      <c r="AL439" s="71">
        <f>SUM(AL366:AL437)</f>
        <v>0.99</v>
      </c>
      <c r="AM439" s="77">
        <f>SUM(AM366:AM437)</f>
        <v>30474403</v>
      </c>
      <c r="AN439" s="71">
        <f>SUM(AN366:AN437)</f>
        <v>0.96</v>
      </c>
      <c r="AO439" s="18"/>
      <c r="AP439" s="18"/>
      <c r="AQ439" s="18"/>
      <c r="AR439" s="18"/>
      <c r="AS439" s="18"/>
    </row>
    <row r="440" spans="1:45" x14ac:dyDescent="0.6">
      <c r="A440" s="37"/>
      <c r="B440" s="13"/>
      <c r="C440" s="13"/>
      <c r="D440" s="13"/>
      <c r="E440" s="13"/>
      <c r="F440" s="14"/>
      <c r="G440" s="13"/>
      <c r="H440" s="13"/>
      <c r="I440" s="13"/>
      <c r="J440" s="13"/>
      <c r="K440" s="14"/>
      <c r="L440" s="13"/>
      <c r="M440" s="13"/>
      <c r="N440" s="13"/>
      <c r="O440" s="13"/>
      <c r="P440" s="14"/>
      <c r="Q440" s="13"/>
      <c r="R440" s="13"/>
      <c r="S440" s="13"/>
      <c r="T440" s="13"/>
      <c r="U440" s="14"/>
      <c r="V440" s="13"/>
      <c r="W440" s="13"/>
      <c r="X440" s="13"/>
      <c r="Y440" s="13"/>
      <c r="Z440" s="14"/>
      <c r="AA440" s="13"/>
      <c r="AB440" s="13"/>
      <c r="AC440" s="13"/>
      <c r="AD440" s="13"/>
      <c r="AE440" s="14"/>
      <c r="AF440" s="13"/>
      <c r="AG440" s="13"/>
      <c r="AH440" s="13"/>
      <c r="AI440" s="13"/>
      <c r="AJ440" s="14"/>
      <c r="AK440" s="13"/>
      <c r="AL440" s="13"/>
      <c r="AM440" s="13"/>
      <c r="AN440" s="13"/>
      <c r="AO440" s="14"/>
      <c r="AP440" s="13"/>
      <c r="AQ440" s="13"/>
      <c r="AR440" s="13"/>
      <c r="AS440" s="13"/>
    </row>
    <row r="441" spans="1:45" x14ac:dyDescent="0.6">
      <c r="C441" s="16"/>
      <c r="E441" s="16"/>
      <c r="H441" s="16"/>
      <c r="J441" s="16"/>
      <c r="M441" s="16"/>
      <c r="O441" s="16"/>
      <c r="R441" s="16"/>
      <c r="T441" s="16"/>
      <c r="W441" s="16"/>
      <c r="Y441" s="16"/>
      <c r="AB441" s="16"/>
      <c r="AD441" s="16"/>
    </row>
    <row r="442" spans="1:45" x14ac:dyDescent="0.6">
      <c r="C442" s="16"/>
      <c r="E442" s="16"/>
      <c r="H442" s="16"/>
      <c r="J442" s="16"/>
      <c r="M442" s="16"/>
      <c r="O442" s="16"/>
      <c r="R442" s="16"/>
      <c r="T442" s="16"/>
      <c r="W442" s="16"/>
      <c r="Y442" s="16"/>
      <c r="AB442" s="16"/>
      <c r="AD442" s="16"/>
    </row>
    <row r="443" spans="1:45" x14ac:dyDescent="0.6">
      <c r="C443" s="16"/>
      <c r="E443" s="16"/>
      <c r="H443" s="16"/>
      <c r="J443" s="16"/>
      <c r="M443" s="16"/>
      <c r="O443" s="16"/>
      <c r="R443" s="16"/>
      <c r="T443" s="16"/>
      <c r="W443" s="16"/>
      <c r="Y443" s="16"/>
      <c r="AB443" s="16"/>
      <c r="AD443" s="16"/>
    </row>
    <row r="444" spans="1:45" x14ac:dyDescent="0.6">
      <c r="C444" s="16"/>
      <c r="E444" s="16"/>
      <c r="H444" s="16"/>
      <c r="J444" s="16"/>
      <c r="M444" s="16"/>
      <c r="O444" s="16"/>
      <c r="R444" s="16"/>
      <c r="T444" s="16"/>
      <c r="W444" s="16"/>
      <c r="Y444" s="16"/>
      <c r="AB444" s="16"/>
      <c r="AD444" s="16"/>
    </row>
    <row r="445" spans="1:45" x14ac:dyDescent="0.6">
      <c r="C445" s="16"/>
      <c r="E445" s="16"/>
      <c r="H445" s="16"/>
      <c r="J445" s="16"/>
      <c r="M445" s="45"/>
      <c r="O445" s="16"/>
      <c r="R445" s="16"/>
      <c r="T445" s="16"/>
      <c r="W445" s="16"/>
      <c r="Y445" s="16"/>
      <c r="AB445" s="16"/>
      <c r="AD445" s="16"/>
    </row>
    <row r="446" spans="1:45" x14ac:dyDescent="0.6">
      <c r="C446" s="16"/>
      <c r="E446" s="16"/>
      <c r="H446" s="16"/>
      <c r="J446" s="16"/>
      <c r="M446" s="16"/>
      <c r="O446" s="16"/>
      <c r="R446" s="16"/>
      <c r="T446" s="16"/>
      <c r="W446" s="16"/>
      <c r="Y446" s="16"/>
      <c r="AB446" s="16"/>
      <c r="AD446" s="16"/>
    </row>
    <row r="447" spans="1:45" x14ac:dyDescent="0.6">
      <c r="C447" s="16"/>
      <c r="E447" s="16"/>
      <c r="H447" s="16"/>
      <c r="J447" s="16"/>
      <c r="M447" s="16"/>
      <c r="O447" s="16"/>
      <c r="R447" s="16"/>
      <c r="T447" s="16"/>
      <c r="W447" s="16"/>
      <c r="Y447" s="16"/>
      <c r="AB447" s="16"/>
      <c r="AD447" s="16"/>
    </row>
    <row r="448" spans="1:45" x14ac:dyDescent="0.6">
      <c r="C448" s="16"/>
      <c r="E448" s="16"/>
      <c r="H448" s="16"/>
      <c r="J448" s="16"/>
      <c r="M448" s="16"/>
      <c r="O448" s="16"/>
      <c r="R448" s="16"/>
      <c r="T448" s="16"/>
      <c r="W448" s="16"/>
      <c r="Y448" s="16"/>
      <c r="AB448" s="16"/>
      <c r="AD448" s="16"/>
    </row>
    <row r="449" spans="3:30" x14ac:dyDescent="0.6">
      <c r="C449" s="16"/>
      <c r="E449" s="16"/>
      <c r="H449" s="16"/>
      <c r="J449" s="16"/>
      <c r="M449" s="16"/>
      <c r="O449" s="16"/>
      <c r="R449" s="16"/>
      <c r="T449" s="16"/>
      <c r="W449" s="16"/>
      <c r="Y449" s="16"/>
      <c r="AB449" s="16"/>
      <c r="AD449" s="16"/>
    </row>
    <row r="450" spans="3:30" x14ac:dyDescent="0.6">
      <c r="C450" s="16"/>
      <c r="E450" s="16"/>
      <c r="H450" s="16"/>
      <c r="J450" s="16"/>
      <c r="M450" s="16"/>
      <c r="O450" s="16"/>
      <c r="R450" s="16"/>
      <c r="T450" s="16"/>
      <c r="W450" s="16"/>
      <c r="Y450" s="16"/>
      <c r="AB450" s="16"/>
      <c r="AD450" s="16"/>
    </row>
    <row r="451" spans="3:30" x14ac:dyDescent="0.6">
      <c r="C451" s="16"/>
      <c r="E451" s="16"/>
      <c r="H451" s="16"/>
      <c r="J451" s="16"/>
      <c r="M451" s="16"/>
      <c r="O451" s="16"/>
      <c r="R451" s="16"/>
      <c r="T451" s="16"/>
      <c r="W451" s="16"/>
      <c r="Y451" s="16"/>
      <c r="AB451" s="16"/>
      <c r="AD451" s="16"/>
    </row>
    <row r="452" spans="3:30" x14ac:dyDescent="0.6">
      <c r="C452" s="16"/>
      <c r="E452" s="16"/>
      <c r="H452" s="16"/>
      <c r="J452" s="16"/>
      <c r="M452" s="16"/>
      <c r="O452" s="16"/>
      <c r="R452" s="16"/>
      <c r="T452" s="16"/>
      <c r="W452" s="16"/>
      <c r="Y452" s="16"/>
      <c r="AB452" s="16"/>
      <c r="AD452" s="16"/>
    </row>
    <row r="453" spans="3:30" x14ac:dyDescent="0.6">
      <c r="C453" s="16"/>
      <c r="E453" s="16"/>
      <c r="H453" s="16"/>
      <c r="J453" s="16"/>
      <c r="M453" s="16"/>
      <c r="O453" s="16"/>
      <c r="R453" s="16"/>
      <c r="T453" s="16"/>
      <c r="W453" s="16"/>
      <c r="Y453" s="16"/>
      <c r="AB453" s="16"/>
      <c r="AD453" s="16"/>
    </row>
    <row r="454" spans="3:30" x14ac:dyDescent="0.6">
      <c r="C454" s="16"/>
      <c r="E454" s="16"/>
      <c r="H454" s="16"/>
      <c r="J454" s="16"/>
      <c r="M454" s="16"/>
      <c r="O454" s="16"/>
      <c r="R454" s="16"/>
      <c r="T454" s="16"/>
      <c r="W454" s="16"/>
      <c r="Y454" s="16"/>
      <c r="AB454" s="16"/>
      <c r="AD454" s="16"/>
    </row>
    <row r="455" spans="3:30" x14ac:dyDescent="0.6">
      <c r="C455" s="16"/>
      <c r="E455" s="16"/>
      <c r="H455" s="16"/>
      <c r="J455" s="16"/>
      <c r="M455" s="16"/>
      <c r="O455" s="16"/>
      <c r="R455" s="16"/>
      <c r="T455" s="16"/>
      <c r="W455" s="16"/>
      <c r="Y455" s="16"/>
      <c r="AB455" s="16"/>
      <c r="AD455" s="16"/>
    </row>
    <row r="456" spans="3:30" x14ac:dyDescent="0.6">
      <c r="C456" s="16"/>
      <c r="E456" s="16"/>
      <c r="H456" s="16"/>
      <c r="J456" s="16"/>
      <c r="M456" s="16"/>
      <c r="O456" s="16"/>
      <c r="R456" s="16"/>
      <c r="T456" s="16"/>
      <c r="W456" s="16"/>
      <c r="Y456" s="16"/>
      <c r="AB456" s="16"/>
      <c r="AD456" s="16"/>
    </row>
    <row r="457" spans="3:30" x14ac:dyDescent="0.6">
      <c r="C457" s="16"/>
      <c r="E457" s="16"/>
      <c r="H457" s="16"/>
      <c r="J457" s="16"/>
      <c r="M457" s="16"/>
      <c r="O457" s="16"/>
      <c r="R457" s="16"/>
      <c r="T457" s="16"/>
      <c r="W457" s="16"/>
      <c r="Y457" s="16"/>
      <c r="AB457" s="16"/>
      <c r="AD457" s="16"/>
    </row>
    <row r="458" spans="3:30" x14ac:dyDescent="0.6">
      <c r="C458" s="16"/>
      <c r="E458" s="16"/>
      <c r="H458" s="16"/>
      <c r="J458" s="16"/>
      <c r="M458" s="16"/>
      <c r="O458" s="16"/>
      <c r="R458" s="16"/>
      <c r="T458" s="16"/>
      <c r="W458" s="16"/>
      <c r="Y458" s="16"/>
      <c r="AB458" s="16"/>
      <c r="AD458" s="16"/>
    </row>
    <row r="459" spans="3:30" x14ac:dyDescent="0.6">
      <c r="C459" s="16"/>
      <c r="E459" s="16"/>
      <c r="H459" s="16"/>
      <c r="J459" s="16"/>
      <c r="M459" s="16"/>
      <c r="O459" s="16"/>
      <c r="R459" s="16"/>
      <c r="T459" s="16"/>
      <c r="W459" s="16"/>
      <c r="Y459" s="16"/>
      <c r="AB459" s="16"/>
      <c r="AD459" s="16"/>
    </row>
    <row r="460" spans="3:30" x14ac:dyDescent="0.6">
      <c r="C460" s="16"/>
      <c r="E460" s="16"/>
      <c r="H460" s="16"/>
      <c r="J460" s="16"/>
      <c r="M460" s="16"/>
      <c r="O460" s="16"/>
      <c r="R460" s="16"/>
      <c r="T460" s="16"/>
      <c r="W460" s="16"/>
      <c r="Y460" s="16"/>
      <c r="AB460" s="16"/>
      <c r="AD460" s="16"/>
    </row>
    <row r="461" spans="3:30" x14ac:dyDescent="0.6">
      <c r="C461" s="16"/>
      <c r="E461" s="16"/>
      <c r="H461" s="16"/>
      <c r="J461" s="16"/>
      <c r="M461" s="16"/>
      <c r="O461" s="16"/>
      <c r="R461" s="16"/>
      <c r="T461" s="16"/>
      <c r="W461" s="16"/>
      <c r="Y461" s="16"/>
      <c r="AB461" s="16"/>
      <c r="AD461" s="16"/>
    </row>
    <row r="462" spans="3:30" x14ac:dyDescent="0.6">
      <c r="C462" s="16"/>
      <c r="E462" s="16"/>
      <c r="H462" s="16"/>
      <c r="J462" s="16"/>
      <c r="M462" s="16"/>
      <c r="O462" s="16"/>
      <c r="R462" s="16"/>
      <c r="T462" s="16"/>
      <c r="W462" s="16"/>
      <c r="Y462" s="16"/>
      <c r="AB462" s="16"/>
      <c r="AD462" s="16"/>
    </row>
    <row r="463" spans="3:30" x14ac:dyDescent="0.6">
      <c r="C463" s="16"/>
      <c r="E463" s="16"/>
      <c r="H463" s="16"/>
      <c r="J463" s="16"/>
      <c r="M463" s="16"/>
      <c r="O463" s="16"/>
      <c r="R463" s="16"/>
      <c r="T463" s="16"/>
      <c r="W463" s="16"/>
      <c r="Y463" s="16"/>
      <c r="AB463" s="16"/>
      <c r="AD463" s="16"/>
    </row>
    <row r="464" spans="3:30" x14ac:dyDescent="0.6">
      <c r="C464" s="16"/>
      <c r="E464" s="16"/>
      <c r="H464" s="16"/>
      <c r="J464" s="16"/>
      <c r="M464" s="16"/>
      <c r="O464" s="16"/>
      <c r="R464" s="16"/>
      <c r="T464" s="16"/>
      <c r="W464" s="16"/>
      <c r="Y464" s="16"/>
      <c r="AB464" s="16"/>
      <c r="AD464" s="16"/>
    </row>
    <row r="465" spans="3:30" x14ac:dyDescent="0.6">
      <c r="C465" s="16"/>
      <c r="E465" s="16"/>
      <c r="H465" s="16"/>
      <c r="J465" s="16"/>
      <c r="M465" s="16"/>
      <c r="O465" s="16"/>
      <c r="R465" s="16"/>
      <c r="T465" s="16"/>
      <c r="W465" s="16"/>
      <c r="Y465" s="16"/>
      <c r="AB465" s="16"/>
      <c r="AD465" s="16"/>
    </row>
    <row r="466" spans="3:30" x14ac:dyDescent="0.6">
      <c r="C466" s="16"/>
      <c r="E466" s="16"/>
      <c r="H466" s="16"/>
      <c r="J466" s="16"/>
      <c r="M466" s="16"/>
      <c r="O466" s="16"/>
      <c r="R466" s="16"/>
      <c r="T466" s="16"/>
      <c r="W466" s="16"/>
      <c r="Y466" s="16"/>
      <c r="AB466" s="16"/>
      <c r="AD466" s="16"/>
    </row>
    <row r="467" spans="3:30" x14ac:dyDescent="0.6">
      <c r="C467" s="16"/>
      <c r="E467" s="16"/>
      <c r="H467" s="16"/>
      <c r="J467" s="16"/>
      <c r="M467" s="16"/>
      <c r="O467" s="16"/>
      <c r="R467" s="16"/>
      <c r="T467" s="16"/>
      <c r="W467" s="16"/>
      <c r="Y467" s="16"/>
      <c r="AB467" s="16"/>
      <c r="AD467" s="16"/>
    </row>
    <row r="468" spans="3:30" x14ac:dyDescent="0.6">
      <c r="C468" s="16"/>
      <c r="E468" s="16"/>
      <c r="H468" s="16"/>
      <c r="J468" s="16"/>
      <c r="M468" s="16"/>
      <c r="O468" s="16"/>
      <c r="R468" s="16"/>
      <c r="T468" s="16"/>
      <c r="W468" s="16"/>
      <c r="Y468" s="16"/>
      <c r="AB468" s="16"/>
      <c r="AD468" s="16"/>
    </row>
    <row r="469" spans="3:30" x14ac:dyDescent="0.6">
      <c r="C469" s="16"/>
      <c r="E469" s="16"/>
      <c r="H469" s="16"/>
      <c r="J469" s="16"/>
      <c r="M469" s="16"/>
      <c r="O469" s="16"/>
      <c r="R469" s="16"/>
      <c r="T469" s="16"/>
      <c r="W469" s="16"/>
      <c r="Y469" s="16"/>
      <c r="AB469" s="16"/>
      <c r="AD469" s="16"/>
    </row>
    <row r="470" spans="3:30" x14ac:dyDescent="0.6">
      <c r="C470" s="16"/>
      <c r="E470" s="16"/>
      <c r="H470" s="16"/>
      <c r="J470" s="16"/>
      <c r="M470" s="16"/>
      <c r="O470" s="16"/>
      <c r="R470" s="16"/>
      <c r="T470" s="16"/>
      <c r="W470" s="16"/>
      <c r="Y470" s="16"/>
      <c r="AB470" s="16"/>
      <c r="AD470" s="16"/>
    </row>
    <row r="471" spans="3:30" x14ac:dyDescent="0.6">
      <c r="C471" s="16"/>
      <c r="E471" s="16"/>
      <c r="H471" s="16"/>
      <c r="J471" s="16"/>
      <c r="M471" s="16"/>
      <c r="O471" s="16"/>
      <c r="R471" s="16"/>
      <c r="T471" s="16"/>
      <c r="W471" s="16"/>
      <c r="Y471" s="16"/>
      <c r="AB471" s="16"/>
      <c r="AD471" s="16"/>
    </row>
    <row r="472" spans="3:30" x14ac:dyDescent="0.6">
      <c r="C472" s="16"/>
      <c r="E472" s="16"/>
      <c r="H472" s="16"/>
      <c r="J472" s="16"/>
      <c r="M472" s="16"/>
      <c r="O472" s="16"/>
      <c r="R472" s="16"/>
      <c r="T472" s="16"/>
      <c r="W472" s="16"/>
      <c r="Y472" s="16"/>
      <c r="AB472" s="16"/>
      <c r="AD472" s="16"/>
    </row>
    <row r="473" spans="3:30" x14ac:dyDescent="0.6">
      <c r="C473" s="16"/>
      <c r="E473" s="16"/>
      <c r="H473" s="16"/>
      <c r="J473" s="16"/>
      <c r="M473" s="16"/>
      <c r="O473" s="16"/>
      <c r="R473" s="16"/>
      <c r="T473" s="16"/>
      <c r="W473" s="16"/>
      <c r="Y473" s="16"/>
      <c r="AB473" s="16"/>
      <c r="AD473" s="16"/>
    </row>
    <row r="474" spans="3:30" x14ac:dyDescent="0.6">
      <c r="C474" s="16"/>
      <c r="E474" s="16"/>
      <c r="H474" s="16"/>
      <c r="J474" s="16"/>
      <c r="M474" s="16"/>
      <c r="O474" s="16"/>
      <c r="R474" s="16"/>
      <c r="T474" s="16"/>
      <c r="W474" s="16"/>
      <c r="Y474" s="16"/>
      <c r="AB474" s="16"/>
      <c r="AD474" s="16"/>
    </row>
    <row r="475" spans="3:30" x14ac:dyDescent="0.6">
      <c r="C475" s="16"/>
      <c r="E475" s="16"/>
      <c r="H475" s="16"/>
      <c r="J475" s="16"/>
      <c r="M475" s="16"/>
      <c r="O475" s="16"/>
      <c r="R475" s="16"/>
      <c r="T475" s="16"/>
      <c r="W475" s="16"/>
      <c r="Y475" s="16"/>
      <c r="AB475" s="16"/>
      <c r="AD475" s="16"/>
    </row>
    <row r="476" spans="3:30" x14ac:dyDescent="0.6">
      <c r="C476" s="16"/>
      <c r="E476" s="16"/>
      <c r="H476" s="16"/>
      <c r="J476" s="16"/>
      <c r="M476" s="16"/>
      <c r="O476" s="16"/>
      <c r="R476" s="16"/>
      <c r="T476" s="16"/>
      <c r="W476" s="16"/>
      <c r="Y476" s="16"/>
      <c r="AB476" s="16"/>
      <c r="AD476" s="16"/>
    </row>
    <row r="477" spans="3:30" x14ac:dyDescent="0.6">
      <c r="C477" s="16"/>
      <c r="E477" s="16"/>
      <c r="H477" s="16"/>
      <c r="J477" s="16"/>
      <c r="M477" s="16"/>
      <c r="O477" s="16"/>
      <c r="R477" s="16"/>
      <c r="T477" s="16"/>
      <c r="W477" s="16"/>
      <c r="Y477" s="16"/>
      <c r="AB477" s="16"/>
      <c r="AD477" s="16"/>
    </row>
    <row r="478" spans="3:30" x14ac:dyDescent="0.6">
      <c r="C478" s="16"/>
      <c r="E478" s="16"/>
      <c r="H478" s="16"/>
      <c r="J478" s="16"/>
      <c r="M478" s="16"/>
      <c r="O478" s="16"/>
      <c r="R478" s="16"/>
      <c r="T478" s="16"/>
      <c r="W478" s="16"/>
      <c r="Y478" s="16"/>
      <c r="AB478" s="16"/>
      <c r="AD478" s="16"/>
    </row>
    <row r="479" spans="3:30" x14ac:dyDescent="0.6">
      <c r="C479" s="16"/>
      <c r="E479" s="16"/>
      <c r="H479" s="16"/>
      <c r="J479" s="16"/>
      <c r="M479" s="16"/>
      <c r="O479" s="16"/>
      <c r="R479" s="16"/>
      <c r="T479" s="16"/>
      <c r="W479" s="16"/>
      <c r="Y479" s="16"/>
      <c r="AB479" s="16"/>
      <c r="AD479" s="16"/>
    </row>
    <row r="480" spans="3:30" x14ac:dyDescent="0.6">
      <c r="C480" s="16"/>
      <c r="E480" s="16"/>
      <c r="H480" s="16"/>
      <c r="J480" s="16"/>
      <c r="M480" s="16"/>
      <c r="O480" s="16"/>
      <c r="R480" s="16"/>
      <c r="T480" s="16"/>
      <c r="W480" s="16"/>
      <c r="Y480" s="16"/>
      <c r="AB480" s="16"/>
      <c r="AD480" s="16"/>
    </row>
    <row r="481" spans="3:30" x14ac:dyDescent="0.6">
      <c r="C481" s="16"/>
      <c r="E481" s="16"/>
      <c r="H481" s="16"/>
      <c r="J481" s="16"/>
      <c r="M481" s="16"/>
      <c r="O481" s="16"/>
      <c r="R481" s="16"/>
      <c r="T481" s="16"/>
      <c r="W481" s="16"/>
      <c r="Y481" s="16"/>
      <c r="AB481" s="16"/>
      <c r="AD481" s="16"/>
    </row>
    <row r="482" spans="3:30" x14ac:dyDescent="0.6">
      <c r="C482" s="16"/>
      <c r="E482" s="16"/>
      <c r="H482" s="16"/>
      <c r="J482" s="16"/>
      <c r="M482" s="16"/>
      <c r="O482" s="16"/>
      <c r="R482" s="16"/>
      <c r="T482" s="16"/>
      <c r="W482" s="16"/>
      <c r="Y482" s="16"/>
      <c r="AB482" s="16"/>
      <c r="AD482" s="16"/>
    </row>
    <row r="483" spans="3:30" x14ac:dyDescent="0.6">
      <c r="C483" s="16"/>
      <c r="E483" s="16"/>
      <c r="H483" s="16"/>
      <c r="J483" s="16"/>
      <c r="M483" s="16"/>
      <c r="O483" s="16"/>
      <c r="R483" s="16"/>
      <c r="T483" s="16"/>
      <c r="W483" s="16"/>
      <c r="Y483" s="16"/>
      <c r="AB483" s="16"/>
      <c r="AD483" s="16"/>
    </row>
    <row r="484" spans="3:30" x14ac:dyDescent="0.6">
      <c r="C484" s="16"/>
      <c r="E484" s="16"/>
      <c r="H484" s="16"/>
      <c r="J484" s="16"/>
      <c r="M484" s="16"/>
      <c r="O484" s="16"/>
      <c r="R484" s="16"/>
      <c r="T484" s="16"/>
      <c r="W484" s="16"/>
      <c r="Y484" s="16"/>
      <c r="AB484" s="16"/>
      <c r="AD484" s="16"/>
    </row>
    <row r="485" spans="3:30" x14ac:dyDescent="0.6">
      <c r="C485" s="16"/>
      <c r="E485" s="16"/>
      <c r="H485" s="16"/>
      <c r="J485" s="16"/>
      <c r="M485" s="16"/>
      <c r="O485" s="16"/>
      <c r="R485" s="16"/>
      <c r="T485" s="16"/>
      <c r="W485" s="16"/>
      <c r="Y485" s="16"/>
      <c r="AB485" s="16"/>
      <c r="AD485" s="16"/>
    </row>
    <row r="486" spans="3:30" x14ac:dyDescent="0.6">
      <c r="C486" s="16"/>
      <c r="E486" s="16"/>
      <c r="H486" s="16"/>
      <c r="J486" s="16"/>
      <c r="M486" s="16"/>
      <c r="O486" s="16"/>
      <c r="R486" s="16"/>
      <c r="T486" s="16"/>
      <c r="W486" s="16"/>
      <c r="Y486" s="16"/>
      <c r="AB486" s="16"/>
      <c r="AD486" s="16"/>
    </row>
    <row r="487" spans="3:30" x14ac:dyDescent="0.6">
      <c r="C487" s="16"/>
      <c r="E487" s="16"/>
      <c r="H487" s="16"/>
      <c r="J487" s="16"/>
      <c r="M487" s="16"/>
      <c r="O487" s="16"/>
      <c r="R487" s="16"/>
      <c r="T487" s="16"/>
      <c r="W487" s="16"/>
      <c r="Y487" s="16"/>
      <c r="AB487" s="16"/>
      <c r="AD487" s="16"/>
    </row>
    <row r="488" spans="3:30" x14ac:dyDescent="0.6">
      <c r="C488" s="16"/>
      <c r="E488" s="16"/>
      <c r="H488" s="16"/>
      <c r="J488" s="16"/>
      <c r="M488" s="16"/>
      <c r="O488" s="16"/>
      <c r="R488" s="16"/>
      <c r="T488" s="16"/>
      <c r="W488" s="16"/>
      <c r="Y488" s="16"/>
      <c r="AB488" s="16"/>
      <c r="AD488" s="16"/>
    </row>
    <row r="489" spans="3:30" x14ac:dyDescent="0.6">
      <c r="C489" s="16"/>
      <c r="E489" s="16"/>
      <c r="H489" s="16"/>
      <c r="J489" s="16"/>
      <c r="M489" s="16"/>
      <c r="O489" s="16"/>
      <c r="R489" s="16"/>
      <c r="T489" s="16"/>
      <c r="W489" s="16"/>
      <c r="Y489" s="16"/>
      <c r="AB489" s="16"/>
      <c r="AD489" s="16"/>
    </row>
    <row r="490" spans="3:30" x14ac:dyDescent="0.6">
      <c r="C490" s="16"/>
      <c r="E490" s="16"/>
      <c r="H490" s="16"/>
      <c r="J490" s="16"/>
      <c r="M490" s="16"/>
      <c r="O490" s="16"/>
      <c r="R490" s="16"/>
      <c r="T490" s="16"/>
      <c r="W490" s="16"/>
      <c r="Y490" s="16"/>
      <c r="AB490" s="16"/>
      <c r="AD490" s="16"/>
    </row>
    <row r="491" spans="3:30" x14ac:dyDescent="0.6">
      <c r="C491" s="16"/>
      <c r="E491" s="16"/>
      <c r="H491" s="16"/>
      <c r="J491" s="16"/>
      <c r="M491" s="16"/>
      <c r="O491" s="16"/>
      <c r="R491" s="16"/>
      <c r="T491" s="16"/>
      <c r="W491" s="16"/>
      <c r="Y491" s="16"/>
      <c r="AB491" s="16"/>
      <c r="AD491" s="16"/>
    </row>
    <row r="492" spans="3:30" x14ac:dyDescent="0.6">
      <c r="C492" s="16"/>
      <c r="E492" s="16"/>
      <c r="H492" s="16"/>
      <c r="J492" s="16"/>
      <c r="M492" s="16"/>
      <c r="O492" s="16"/>
      <c r="R492" s="16"/>
      <c r="T492" s="16"/>
      <c r="W492" s="16"/>
      <c r="Y492" s="16"/>
      <c r="AB492" s="16"/>
      <c r="AD492" s="16"/>
    </row>
    <row r="493" spans="3:30" x14ac:dyDescent="0.6">
      <c r="C493" s="16"/>
      <c r="E493" s="16"/>
      <c r="H493" s="16"/>
      <c r="J493" s="16"/>
      <c r="M493" s="16"/>
      <c r="O493" s="16"/>
      <c r="R493" s="16"/>
      <c r="T493" s="16"/>
      <c r="W493" s="16"/>
      <c r="Y493" s="16"/>
      <c r="AB493" s="16"/>
      <c r="AD493" s="16"/>
    </row>
    <row r="494" spans="3:30" x14ac:dyDescent="0.6">
      <c r="C494" s="16"/>
      <c r="E494" s="16"/>
      <c r="H494" s="16"/>
      <c r="J494" s="16"/>
      <c r="M494" s="16"/>
      <c r="O494" s="16"/>
      <c r="R494" s="16"/>
      <c r="T494" s="16"/>
      <c r="W494" s="16"/>
      <c r="Y494" s="16"/>
      <c r="AB494" s="16"/>
      <c r="AD494" s="16"/>
    </row>
    <row r="495" spans="3:30" x14ac:dyDescent="0.6">
      <c r="C495" s="16"/>
      <c r="E495" s="16"/>
      <c r="H495" s="16"/>
      <c r="J495" s="16"/>
      <c r="M495" s="16"/>
      <c r="O495" s="16"/>
      <c r="R495" s="16"/>
      <c r="T495" s="16"/>
      <c r="W495" s="16"/>
      <c r="Y495" s="16"/>
      <c r="AB495" s="16"/>
      <c r="AD495" s="16"/>
    </row>
    <row r="496" spans="3:30" x14ac:dyDescent="0.6">
      <c r="C496" s="16"/>
      <c r="E496" s="16"/>
      <c r="H496" s="16"/>
      <c r="J496" s="16"/>
      <c r="M496" s="16"/>
      <c r="O496" s="16"/>
      <c r="R496" s="16"/>
      <c r="T496" s="16"/>
      <c r="W496" s="16"/>
      <c r="Y496" s="16"/>
      <c r="AB496" s="16"/>
      <c r="AD496" s="16"/>
    </row>
    <row r="497" spans="3:30" x14ac:dyDescent="0.6">
      <c r="C497" s="16"/>
      <c r="E497" s="16"/>
      <c r="H497" s="16"/>
      <c r="J497" s="16"/>
      <c r="M497" s="16"/>
      <c r="O497" s="16"/>
      <c r="R497" s="16"/>
      <c r="T497" s="16"/>
      <c r="W497" s="16"/>
      <c r="Y497" s="16"/>
      <c r="AB497" s="16"/>
      <c r="AD497" s="16"/>
    </row>
    <row r="498" spans="3:30" x14ac:dyDescent="0.6">
      <c r="C498" s="16"/>
      <c r="E498" s="16"/>
      <c r="H498" s="16"/>
      <c r="J498" s="16"/>
      <c r="M498" s="16"/>
      <c r="O498" s="16"/>
      <c r="R498" s="16"/>
      <c r="T498" s="16"/>
      <c r="W498" s="16"/>
      <c r="Y498" s="16"/>
      <c r="AB498" s="16"/>
      <c r="AD498" s="16"/>
    </row>
    <row r="499" spans="3:30" x14ac:dyDescent="0.6">
      <c r="C499" s="16"/>
      <c r="E499" s="16"/>
      <c r="H499" s="16"/>
      <c r="J499" s="16"/>
      <c r="M499" s="16"/>
      <c r="O499" s="16"/>
      <c r="R499" s="16"/>
      <c r="T499" s="16"/>
      <c r="W499" s="16"/>
      <c r="Y499" s="16"/>
      <c r="AB499" s="16"/>
      <c r="AD499" s="16"/>
    </row>
    <row r="500" spans="3:30" x14ac:dyDescent="0.6">
      <c r="C500" s="16"/>
      <c r="E500" s="16"/>
      <c r="H500" s="16"/>
      <c r="J500" s="16"/>
      <c r="M500" s="16"/>
      <c r="O500" s="16"/>
      <c r="R500" s="16"/>
      <c r="T500" s="16"/>
      <c r="W500" s="16"/>
      <c r="Y500" s="16"/>
      <c r="AB500" s="16"/>
      <c r="AD500" s="16"/>
    </row>
    <row r="501" spans="3:30" x14ac:dyDescent="0.6">
      <c r="C501" s="16"/>
      <c r="E501" s="16"/>
      <c r="H501" s="16"/>
      <c r="J501" s="16"/>
      <c r="M501" s="16"/>
      <c r="O501" s="16"/>
      <c r="R501" s="16"/>
      <c r="T501" s="16"/>
      <c r="W501" s="16"/>
      <c r="Y501" s="16"/>
      <c r="AB501" s="16"/>
      <c r="AD501" s="16"/>
    </row>
    <row r="502" spans="3:30" x14ac:dyDescent="0.6">
      <c r="C502" s="16"/>
      <c r="E502" s="16"/>
      <c r="H502" s="16"/>
      <c r="J502" s="16"/>
      <c r="M502" s="16"/>
      <c r="O502" s="16"/>
      <c r="R502" s="16"/>
      <c r="T502" s="16"/>
      <c r="W502" s="16"/>
      <c r="Y502" s="16"/>
      <c r="AB502" s="16"/>
      <c r="AD502" s="16"/>
    </row>
    <row r="503" spans="3:30" x14ac:dyDescent="0.6">
      <c r="C503" s="16"/>
      <c r="E503" s="16"/>
      <c r="H503" s="16"/>
      <c r="J503" s="16"/>
      <c r="M503" s="16"/>
      <c r="O503" s="16"/>
      <c r="R503" s="16"/>
      <c r="T503" s="16"/>
      <c r="W503" s="16"/>
      <c r="Y503" s="16"/>
      <c r="AB503" s="16"/>
      <c r="AD503" s="16"/>
    </row>
    <row r="504" spans="3:30" x14ac:dyDescent="0.6">
      <c r="C504" s="16"/>
      <c r="E504" s="16"/>
      <c r="H504" s="16"/>
      <c r="J504" s="16"/>
      <c r="M504" s="16"/>
      <c r="O504" s="16"/>
      <c r="R504" s="16"/>
      <c r="T504" s="16"/>
      <c r="W504" s="16"/>
      <c r="Y504" s="16"/>
      <c r="AB504" s="16"/>
      <c r="AD504" s="16"/>
    </row>
    <row r="505" spans="3:30" x14ac:dyDescent="0.6">
      <c r="C505" s="16"/>
      <c r="E505" s="16"/>
      <c r="H505" s="16"/>
      <c r="J505" s="16"/>
      <c r="M505" s="16"/>
      <c r="O505" s="16"/>
      <c r="R505" s="16"/>
      <c r="T505" s="16"/>
      <c r="W505" s="16"/>
      <c r="Y505" s="16"/>
      <c r="AB505" s="16"/>
      <c r="AD505" s="16"/>
    </row>
    <row r="506" spans="3:30" x14ac:dyDescent="0.6">
      <c r="C506" s="16"/>
      <c r="E506" s="16"/>
      <c r="H506" s="16"/>
      <c r="J506" s="16"/>
      <c r="M506" s="16"/>
      <c r="O506" s="16"/>
      <c r="R506" s="16"/>
      <c r="T506" s="16"/>
      <c r="W506" s="16"/>
      <c r="Y506" s="16"/>
      <c r="AB506" s="16"/>
      <c r="AD506" s="16"/>
    </row>
    <row r="507" spans="3:30" x14ac:dyDescent="0.6">
      <c r="C507" s="16"/>
      <c r="E507" s="16"/>
      <c r="H507" s="16"/>
      <c r="J507" s="16"/>
      <c r="M507" s="16"/>
      <c r="O507" s="16"/>
      <c r="R507" s="16"/>
      <c r="T507" s="16"/>
      <c r="W507" s="16"/>
      <c r="Y507" s="16"/>
      <c r="AB507" s="16"/>
      <c r="AD507" s="16"/>
    </row>
    <row r="508" spans="3:30" x14ac:dyDescent="0.6">
      <c r="C508" s="16"/>
      <c r="E508" s="16"/>
      <c r="H508" s="16"/>
      <c r="J508" s="16"/>
      <c r="M508" s="16"/>
      <c r="O508" s="16"/>
      <c r="R508" s="16"/>
      <c r="T508" s="16"/>
      <c r="W508" s="16"/>
      <c r="Y508" s="16"/>
      <c r="AB508" s="16"/>
      <c r="AD508" s="16"/>
    </row>
    <row r="509" spans="3:30" x14ac:dyDescent="0.6">
      <c r="C509" s="16"/>
      <c r="E509" s="16"/>
      <c r="H509" s="16"/>
      <c r="J509" s="16"/>
      <c r="M509" s="16"/>
      <c r="O509" s="16"/>
      <c r="R509" s="16"/>
      <c r="T509" s="16"/>
      <c r="W509" s="16"/>
      <c r="Y509" s="16"/>
      <c r="AB509" s="16"/>
      <c r="AD509" s="16"/>
    </row>
    <row r="510" spans="3:30" x14ac:dyDescent="0.6">
      <c r="C510" s="16"/>
      <c r="E510" s="16"/>
      <c r="H510" s="16"/>
      <c r="J510" s="16"/>
      <c r="M510" s="16"/>
      <c r="O510" s="16"/>
      <c r="R510" s="16"/>
      <c r="T510" s="16"/>
      <c r="W510" s="16"/>
      <c r="Y510" s="16"/>
      <c r="AB510" s="16"/>
      <c r="AD510" s="16"/>
    </row>
    <row r="511" spans="3:30" x14ac:dyDescent="0.6">
      <c r="C511" s="16"/>
      <c r="E511" s="16"/>
      <c r="H511" s="16"/>
      <c r="J511" s="16"/>
      <c r="M511" s="16"/>
      <c r="O511" s="16"/>
      <c r="R511" s="16"/>
      <c r="T511" s="16"/>
      <c r="W511" s="16"/>
      <c r="Y511" s="16"/>
      <c r="AB511" s="16"/>
      <c r="AD511" s="16"/>
    </row>
    <row r="512" spans="3:30" x14ac:dyDescent="0.6">
      <c r="C512" s="16"/>
      <c r="E512" s="16"/>
      <c r="H512" s="16"/>
      <c r="J512" s="16"/>
      <c r="M512" s="16"/>
      <c r="O512" s="16"/>
      <c r="R512" s="16"/>
      <c r="T512" s="16"/>
      <c r="W512" s="16"/>
      <c r="Y512" s="16"/>
      <c r="AB512" s="16"/>
      <c r="AD512" s="16"/>
    </row>
    <row r="513" spans="3:30" x14ac:dyDescent="0.6">
      <c r="C513" s="16"/>
      <c r="E513" s="16"/>
      <c r="H513" s="16"/>
      <c r="J513" s="16"/>
      <c r="M513" s="16"/>
      <c r="O513" s="16"/>
      <c r="R513" s="16"/>
      <c r="T513" s="16"/>
      <c r="W513" s="16"/>
      <c r="Y513" s="16"/>
      <c r="AB513" s="16"/>
      <c r="AD513" s="16"/>
    </row>
    <row r="514" spans="3:30" x14ac:dyDescent="0.6">
      <c r="C514" s="16"/>
      <c r="E514" s="16"/>
      <c r="H514" s="16"/>
      <c r="J514" s="16"/>
      <c r="M514" s="16"/>
      <c r="O514" s="16"/>
      <c r="R514" s="16"/>
      <c r="T514" s="16"/>
      <c r="W514" s="16"/>
      <c r="Y514" s="16"/>
      <c r="AB514" s="16"/>
      <c r="AD514" s="16"/>
    </row>
    <row r="515" spans="3:30" x14ac:dyDescent="0.6">
      <c r="C515" s="16"/>
      <c r="E515" s="16"/>
      <c r="H515" s="16"/>
      <c r="J515" s="16"/>
      <c r="M515" s="16"/>
      <c r="O515" s="16"/>
      <c r="R515" s="16"/>
      <c r="T515" s="16"/>
      <c r="W515" s="16"/>
      <c r="Y515" s="16"/>
      <c r="AB515" s="16"/>
      <c r="AD515" s="16"/>
    </row>
    <row r="516" spans="3:30" x14ac:dyDescent="0.6">
      <c r="C516" s="16"/>
      <c r="E516" s="16"/>
      <c r="H516" s="16"/>
      <c r="J516" s="16"/>
      <c r="M516" s="16"/>
      <c r="O516" s="16"/>
      <c r="R516" s="16"/>
      <c r="T516" s="16"/>
      <c r="W516" s="16"/>
      <c r="Y516" s="16"/>
      <c r="AB516" s="16"/>
      <c r="AD516" s="16"/>
    </row>
    <row r="517" spans="3:30" x14ac:dyDescent="0.6">
      <c r="C517" s="16"/>
      <c r="E517" s="16"/>
      <c r="H517" s="16"/>
      <c r="J517" s="16"/>
      <c r="M517" s="16"/>
      <c r="O517" s="16"/>
      <c r="R517" s="16"/>
      <c r="T517" s="16"/>
      <c r="W517" s="16"/>
      <c r="Y517" s="16"/>
      <c r="AB517" s="16"/>
      <c r="AD517" s="16"/>
    </row>
    <row r="518" spans="3:30" x14ac:dyDescent="0.6">
      <c r="C518" s="16"/>
      <c r="E518" s="16"/>
      <c r="H518" s="16"/>
      <c r="J518" s="16"/>
      <c r="M518" s="16"/>
      <c r="O518" s="16"/>
      <c r="R518" s="16"/>
      <c r="T518" s="16"/>
      <c r="W518" s="16"/>
      <c r="Y518" s="16"/>
      <c r="AB518" s="16"/>
      <c r="AD518" s="16"/>
    </row>
    <row r="519" spans="3:30" x14ac:dyDescent="0.6">
      <c r="C519" s="16"/>
      <c r="E519" s="16"/>
      <c r="H519" s="16"/>
      <c r="J519" s="16"/>
      <c r="M519" s="16"/>
      <c r="O519" s="16"/>
      <c r="R519" s="16"/>
      <c r="T519" s="16"/>
      <c r="W519" s="16"/>
      <c r="Y519" s="16"/>
      <c r="AB519" s="16"/>
      <c r="AD519" s="16"/>
    </row>
    <row r="520" spans="3:30" x14ac:dyDescent="0.6">
      <c r="C520" s="16"/>
      <c r="E520" s="16"/>
      <c r="H520" s="16"/>
      <c r="J520" s="16"/>
      <c r="M520" s="16"/>
      <c r="O520" s="16"/>
      <c r="R520" s="16"/>
      <c r="T520" s="16"/>
      <c r="W520" s="16"/>
      <c r="Y520" s="16"/>
      <c r="AB520" s="16"/>
      <c r="AD520" s="16"/>
    </row>
    <row r="521" spans="3:30" x14ac:dyDescent="0.6">
      <c r="C521" s="16"/>
      <c r="E521" s="16"/>
      <c r="H521" s="16"/>
      <c r="J521" s="16"/>
      <c r="M521" s="16"/>
      <c r="O521" s="16"/>
      <c r="R521" s="16"/>
      <c r="T521" s="16"/>
      <c r="W521" s="16"/>
      <c r="Y521" s="16"/>
      <c r="AB521" s="16"/>
      <c r="AD521" s="16"/>
    </row>
    <row r="522" spans="3:30" x14ac:dyDescent="0.6">
      <c r="C522" s="16"/>
      <c r="E522" s="16"/>
      <c r="H522" s="16"/>
      <c r="J522" s="16"/>
      <c r="M522" s="16"/>
      <c r="O522" s="16"/>
      <c r="R522" s="16"/>
      <c r="T522" s="16"/>
      <c r="W522" s="16"/>
      <c r="Y522" s="16"/>
      <c r="AB522" s="16"/>
      <c r="AD522" s="16"/>
    </row>
    <row r="523" spans="3:30" x14ac:dyDescent="0.6">
      <c r="C523" s="16"/>
      <c r="E523" s="16"/>
      <c r="H523" s="16"/>
      <c r="J523" s="16"/>
      <c r="M523" s="16"/>
      <c r="O523" s="16"/>
      <c r="R523" s="16"/>
      <c r="T523" s="16"/>
      <c r="W523" s="16"/>
      <c r="Y523" s="16"/>
      <c r="AB523" s="16"/>
      <c r="AD523" s="16"/>
    </row>
    <row r="524" spans="3:30" x14ac:dyDescent="0.6">
      <c r="C524" s="16"/>
      <c r="E524" s="16"/>
      <c r="H524" s="16"/>
      <c r="J524" s="16"/>
      <c r="M524" s="16"/>
      <c r="O524" s="16"/>
      <c r="R524" s="16"/>
      <c r="T524" s="16"/>
      <c r="W524" s="16"/>
      <c r="Y524" s="16"/>
      <c r="AB524" s="16"/>
      <c r="AD524" s="16"/>
    </row>
    <row r="525" spans="3:30" x14ac:dyDescent="0.6">
      <c r="C525" s="16"/>
      <c r="E525" s="16"/>
      <c r="H525" s="16"/>
      <c r="J525" s="16"/>
      <c r="M525" s="16"/>
      <c r="O525" s="16"/>
      <c r="R525" s="16"/>
      <c r="T525" s="16"/>
      <c r="W525" s="16"/>
      <c r="Y525" s="16"/>
      <c r="AB525" s="16"/>
      <c r="AD525" s="16"/>
    </row>
    <row r="526" spans="3:30" x14ac:dyDescent="0.6">
      <c r="C526" s="16"/>
      <c r="E526" s="16"/>
      <c r="H526" s="16"/>
      <c r="J526" s="16"/>
      <c r="M526" s="16"/>
      <c r="O526" s="16"/>
      <c r="R526" s="16"/>
      <c r="T526" s="16"/>
      <c r="W526" s="16"/>
      <c r="Y526" s="16"/>
      <c r="AB526" s="16"/>
      <c r="AD526" s="16"/>
    </row>
    <row r="527" spans="3:30" x14ac:dyDescent="0.6">
      <c r="C527" s="16"/>
      <c r="E527" s="16"/>
      <c r="H527" s="16"/>
      <c r="J527" s="16"/>
      <c r="M527" s="16"/>
      <c r="O527" s="16"/>
      <c r="R527" s="16"/>
      <c r="T527" s="16"/>
      <c r="W527" s="16"/>
      <c r="Y527" s="16"/>
      <c r="AB527" s="16"/>
      <c r="AD527" s="16"/>
    </row>
    <row r="528" spans="3:30" x14ac:dyDescent="0.6">
      <c r="C528" s="16"/>
      <c r="E528" s="16"/>
      <c r="H528" s="16"/>
      <c r="J528" s="16"/>
      <c r="M528" s="16"/>
      <c r="O528" s="16"/>
      <c r="R528" s="16"/>
      <c r="T528" s="16"/>
      <c r="W528" s="16"/>
      <c r="Y528" s="16"/>
      <c r="AB528" s="16"/>
      <c r="AD528" s="16"/>
    </row>
    <row r="529" spans="3:30" x14ac:dyDescent="0.6">
      <c r="C529" s="16"/>
      <c r="E529" s="16"/>
      <c r="H529" s="16"/>
      <c r="J529" s="16"/>
      <c r="M529" s="16"/>
      <c r="O529" s="16"/>
      <c r="R529" s="16"/>
      <c r="T529" s="16"/>
      <c r="W529" s="16"/>
      <c r="Y529" s="16"/>
      <c r="AB529" s="16"/>
      <c r="AD529" s="16"/>
    </row>
    <row r="530" spans="3:30" x14ac:dyDescent="0.6">
      <c r="C530" s="16"/>
      <c r="E530" s="16"/>
      <c r="H530" s="16"/>
      <c r="J530" s="16"/>
      <c r="M530" s="16"/>
      <c r="O530" s="16"/>
      <c r="R530" s="16"/>
      <c r="T530" s="16"/>
      <c r="W530" s="16"/>
      <c r="Y530" s="16"/>
      <c r="AB530" s="16"/>
      <c r="AD530" s="16"/>
    </row>
    <row r="531" spans="3:30" x14ac:dyDescent="0.6">
      <c r="C531" s="16"/>
      <c r="E531" s="16"/>
      <c r="H531" s="16"/>
      <c r="J531" s="16"/>
      <c r="M531" s="16"/>
      <c r="O531" s="16"/>
      <c r="R531" s="16"/>
      <c r="T531" s="16"/>
      <c r="W531" s="16"/>
      <c r="Y531" s="16"/>
      <c r="AB531" s="16"/>
      <c r="AD531" s="16"/>
    </row>
    <row r="532" spans="3:30" x14ac:dyDescent="0.6">
      <c r="C532" s="16"/>
      <c r="E532" s="16"/>
      <c r="H532" s="16"/>
      <c r="J532" s="16"/>
      <c r="M532" s="16"/>
      <c r="O532" s="16"/>
      <c r="R532" s="16"/>
      <c r="T532" s="16"/>
      <c r="W532" s="16"/>
      <c r="Y532" s="16"/>
      <c r="AB532" s="16"/>
      <c r="AD532" s="16"/>
    </row>
    <row r="533" spans="3:30" x14ac:dyDescent="0.6">
      <c r="C533" s="16"/>
      <c r="E533" s="16"/>
      <c r="H533" s="16"/>
      <c r="J533" s="16"/>
      <c r="M533" s="16"/>
      <c r="O533" s="16"/>
      <c r="R533" s="16"/>
      <c r="T533" s="16"/>
      <c r="W533" s="16"/>
      <c r="Y533" s="16"/>
      <c r="AB533" s="16"/>
      <c r="AD533" s="16"/>
    </row>
    <row r="534" spans="3:30" x14ac:dyDescent="0.6">
      <c r="C534" s="16"/>
      <c r="E534" s="16"/>
      <c r="H534" s="16"/>
      <c r="J534" s="16"/>
      <c r="M534" s="16"/>
      <c r="O534" s="16"/>
      <c r="R534" s="16"/>
      <c r="T534" s="16"/>
      <c r="W534" s="16"/>
      <c r="Y534" s="16"/>
      <c r="AB534" s="16"/>
      <c r="AD534" s="16"/>
    </row>
    <row r="535" spans="3:30" x14ac:dyDescent="0.6">
      <c r="C535" s="16"/>
      <c r="E535" s="16"/>
      <c r="H535" s="16"/>
      <c r="J535" s="16"/>
      <c r="M535" s="16"/>
      <c r="O535" s="16"/>
      <c r="R535" s="16"/>
      <c r="T535" s="16"/>
      <c r="W535" s="16"/>
      <c r="Y535" s="16"/>
      <c r="AB535" s="16"/>
      <c r="AD535" s="16"/>
    </row>
    <row r="536" spans="3:30" x14ac:dyDescent="0.6">
      <c r="C536" s="16"/>
      <c r="E536" s="16"/>
      <c r="H536" s="16"/>
      <c r="J536" s="16"/>
      <c r="M536" s="16"/>
      <c r="O536" s="16"/>
      <c r="R536" s="16"/>
      <c r="T536" s="16"/>
      <c r="W536" s="16"/>
      <c r="Y536" s="16"/>
      <c r="AB536" s="16"/>
      <c r="AD536" s="16"/>
    </row>
    <row r="537" spans="3:30" x14ac:dyDescent="0.6">
      <c r="C537" s="16"/>
      <c r="E537" s="16"/>
      <c r="H537" s="16"/>
      <c r="J537" s="16"/>
      <c r="M537" s="16"/>
      <c r="O537" s="16"/>
      <c r="R537" s="16"/>
      <c r="T537" s="16"/>
      <c r="W537" s="16"/>
      <c r="Y537" s="16"/>
      <c r="AB537" s="16"/>
      <c r="AD537" s="16"/>
    </row>
    <row r="538" spans="3:30" x14ac:dyDescent="0.6">
      <c r="C538" s="16"/>
      <c r="E538" s="16"/>
      <c r="H538" s="16"/>
      <c r="J538" s="16"/>
      <c r="M538" s="16"/>
      <c r="O538" s="16"/>
      <c r="R538" s="16"/>
      <c r="T538" s="16"/>
      <c r="W538" s="16"/>
      <c r="Y538" s="16"/>
      <c r="AB538" s="16"/>
      <c r="AD538" s="16"/>
    </row>
    <row r="539" spans="3:30" x14ac:dyDescent="0.6">
      <c r="C539" s="16"/>
      <c r="E539" s="16"/>
      <c r="H539" s="16"/>
      <c r="J539" s="16"/>
      <c r="M539" s="16"/>
      <c r="O539" s="16"/>
      <c r="R539" s="16"/>
      <c r="T539" s="16"/>
      <c r="W539" s="16"/>
      <c r="Y539" s="16"/>
      <c r="AB539" s="16"/>
      <c r="AD539" s="16"/>
    </row>
    <row r="540" spans="3:30" x14ac:dyDescent="0.6">
      <c r="C540" s="16"/>
      <c r="E540" s="16"/>
      <c r="H540" s="16"/>
      <c r="J540" s="16"/>
      <c r="M540" s="16"/>
      <c r="O540" s="16"/>
      <c r="R540" s="16"/>
      <c r="T540" s="16"/>
      <c r="W540" s="16"/>
      <c r="Y540" s="16"/>
      <c r="AB540" s="16"/>
      <c r="AD540" s="16"/>
    </row>
    <row r="541" spans="3:30" x14ac:dyDescent="0.6">
      <c r="C541" s="16"/>
      <c r="E541" s="16"/>
      <c r="H541" s="16"/>
      <c r="J541" s="16"/>
      <c r="M541" s="16"/>
      <c r="O541" s="16"/>
      <c r="R541" s="16"/>
      <c r="T541" s="16"/>
      <c r="W541" s="16"/>
      <c r="Y541" s="16"/>
      <c r="AB541" s="16"/>
      <c r="AD541" s="16"/>
    </row>
    <row r="542" spans="3:30" x14ac:dyDescent="0.6">
      <c r="C542" s="16"/>
      <c r="E542" s="16"/>
      <c r="H542" s="16"/>
      <c r="J542" s="16"/>
      <c r="M542" s="16"/>
      <c r="O542" s="16"/>
      <c r="R542" s="16"/>
      <c r="T542" s="16"/>
      <c r="W542" s="16"/>
      <c r="Y542" s="16"/>
      <c r="AB542" s="16"/>
      <c r="AD542" s="16"/>
    </row>
    <row r="543" spans="3:30" x14ac:dyDescent="0.6">
      <c r="C543" s="16"/>
      <c r="E543" s="16"/>
      <c r="H543" s="16"/>
      <c r="J543" s="16"/>
      <c r="M543" s="16"/>
      <c r="O543" s="16"/>
      <c r="R543" s="16"/>
      <c r="T543" s="16"/>
      <c r="W543" s="16"/>
      <c r="Y543" s="16"/>
      <c r="AB543" s="16"/>
      <c r="AD543" s="16"/>
    </row>
    <row r="544" spans="3:30" x14ac:dyDescent="0.6">
      <c r="C544" s="16"/>
      <c r="E544" s="16"/>
      <c r="H544" s="16"/>
      <c r="J544" s="16"/>
      <c r="M544" s="16"/>
      <c r="O544" s="16"/>
      <c r="R544" s="16"/>
      <c r="T544" s="16"/>
      <c r="W544" s="16"/>
      <c r="Y544" s="16"/>
      <c r="AB544" s="16"/>
      <c r="AD544" s="16"/>
    </row>
    <row r="545" spans="3:30" x14ac:dyDescent="0.6">
      <c r="C545" s="16"/>
      <c r="E545" s="16"/>
      <c r="H545" s="16"/>
      <c r="J545" s="16"/>
      <c r="M545" s="16"/>
      <c r="O545" s="16"/>
      <c r="R545" s="16"/>
      <c r="T545" s="16"/>
      <c r="W545" s="16"/>
      <c r="Y545" s="16"/>
      <c r="AB545" s="16"/>
      <c r="AD545" s="16"/>
    </row>
    <row r="546" spans="3:30" x14ac:dyDescent="0.6">
      <c r="C546" s="16"/>
      <c r="E546" s="16"/>
      <c r="H546" s="16"/>
      <c r="J546" s="16"/>
      <c r="M546" s="16"/>
      <c r="O546" s="16"/>
      <c r="R546" s="16"/>
      <c r="T546" s="16"/>
      <c r="W546" s="16"/>
      <c r="Y546" s="16"/>
      <c r="AB546" s="16"/>
      <c r="AD546" s="16"/>
    </row>
    <row r="547" spans="3:30" x14ac:dyDescent="0.6">
      <c r="C547" s="16"/>
      <c r="E547" s="16"/>
      <c r="H547" s="16"/>
      <c r="J547" s="16"/>
      <c r="M547" s="16"/>
      <c r="O547" s="16"/>
      <c r="R547" s="16"/>
      <c r="T547" s="16"/>
      <c r="W547" s="16"/>
      <c r="Y547" s="16"/>
      <c r="AB547" s="16"/>
      <c r="AD547" s="16"/>
    </row>
    <row r="548" spans="3:30" x14ac:dyDescent="0.6">
      <c r="C548" s="16"/>
      <c r="E548" s="16"/>
      <c r="H548" s="16"/>
      <c r="J548" s="16"/>
      <c r="M548" s="16"/>
      <c r="O548" s="16"/>
      <c r="R548" s="16"/>
      <c r="T548" s="16"/>
      <c r="W548" s="16"/>
      <c r="Y548" s="16"/>
      <c r="AB548" s="16"/>
      <c r="AD548" s="16"/>
    </row>
    <row r="549" spans="3:30" x14ac:dyDescent="0.6">
      <c r="C549" s="16"/>
      <c r="E549" s="16"/>
      <c r="H549" s="16"/>
      <c r="J549" s="16"/>
      <c r="M549" s="16"/>
      <c r="O549" s="16"/>
      <c r="R549" s="16"/>
      <c r="T549" s="16"/>
      <c r="W549" s="16"/>
      <c r="Y549" s="16"/>
      <c r="AB549" s="16"/>
      <c r="AD549" s="16"/>
    </row>
    <row r="550" spans="3:30" x14ac:dyDescent="0.6">
      <c r="C550" s="16"/>
      <c r="E550" s="16"/>
      <c r="H550" s="16"/>
      <c r="J550" s="16"/>
      <c r="M550" s="16"/>
      <c r="O550" s="16"/>
      <c r="R550" s="16"/>
      <c r="T550" s="16"/>
      <c r="W550" s="16"/>
      <c r="Y550" s="16"/>
      <c r="AB550" s="16"/>
      <c r="AD550" s="16"/>
    </row>
    <row r="551" spans="3:30" x14ac:dyDescent="0.6">
      <c r="C551" s="16"/>
      <c r="E551" s="16"/>
      <c r="H551" s="16"/>
      <c r="J551" s="16"/>
      <c r="M551" s="16"/>
      <c r="O551" s="16"/>
      <c r="R551" s="16"/>
      <c r="T551" s="16"/>
      <c r="W551" s="16"/>
      <c r="Y551" s="16"/>
      <c r="AB551" s="16"/>
      <c r="AD551" s="16"/>
    </row>
    <row r="552" spans="3:30" x14ac:dyDescent="0.6">
      <c r="C552" s="16"/>
      <c r="E552" s="16"/>
      <c r="H552" s="16"/>
      <c r="J552" s="16"/>
      <c r="M552" s="16"/>
      <c r="O552" s="16"/>
      <c r="R552" s="16"/>
      <c r="T552" s="16"/>
      <c r="W552" s="16"/>
      <c r="Y552" s="16"/>
      <c r="AB552" s="16"/>
      <c r="AD552" s="16"/>
    </row>
    <row r="553" spans="3:30" x14ac:dyDescent="0.6">
      <c r="C553" s="16"/>
      <c r="E553" s="16"/>
      <c r="H553" s="16"/>
      <c r="J553" s="16"/>
      <c r="M553" s="16"/>
      <c r="O553" s="16"/>
      <c r="R553" s="16"/>
      <c r="T553" s="16"/>
      <c r="W553" s="16"/>
      <c r="Y553" s="16"/>
      <c r="AB553" s="16"/>
      <c r="AD553" s="16"/>
    </row>
    <row r="554" spans="3:30" x14ac:dyDescent="0.6">
      <c r="C554" s="16"/>
      <c r="E554" s="16"/>
      <c r="H554" s="16"/>
      <c r="J554" s="16"/>
      <c r="M554" s="16"/>
      <c r="O554" s="16"/>
      <c r="R554" s="16"/>
      <c r="T554" s="16"/>
      <c r="W554" s="16"/>
      <c r="Y554" s="16"/>
      <c r="AB554" s="16"/>
      <c r="AD554" s="16"/>
    </row>
    <row r="555" spans="3:30" x14ac:dyDescent="0.6">
      <c r="C555" s="16"/>
      <c r="E555" s="16"/>
      <c r="H555" s="16"/>
      <c r="J555" s="16"/>
      <c r="M555" s="16"/>
      <c r="O555" s="16"/>
      <c r="R555" s="16"/>
      <c r="T555" s="16"/>
      <c r="W555" s="16"/>
      <c r="Y555" s="16"/>
      <c r="AB555" s="16"/>
      <c r="AD555" s="16"/>
    </row>
    <row r="556" spans="3:30" x14ac:dyDescent="0.6">
      <c r="C556" s="16"/>
      <c r="E556" s="16"/>
      <c r="H556" s="16"/>
      <c r="J556" s="16"/>
      <c r="M556" s="16"/>
      <c r="O556" s="16"/>
      <c r="R556" s="16"/>
      <c r="T556" s="16"/>
      <c r="W556" s="16"/>
      <c r="Y556" s="16"/>
      <c r="AB556" s="16"/>
      <c r="AD556" s="16"/>
    </row>
    <row r="557" spans="3:30" x14ac:dyDescent="0.6">
      <c r="C557" s="16"/>
      <c r="E557" s="16"/>
      <c r="H557" s="16"/>
      <c r="J557" s="16"/>
      <c r="M557" s="16"/>
      <c r="O557" s="16"/>
      <c r="R557" s="16"/>
      <c r="T557" s="16"/>
      <c r="W557" s="16"/>
      <c r="Y557" s="16"/>
      <c r="AB557" s="16"/>
      <c r="AD557" s="16"/>
    </row>
    <row r="558" spans="3:30" x14ac:dyDescent="0.6">
      <c r="C558" s="16"/>
      <c r="E558" s="16"/>
      <c r="H558" s="16"/>
      <c r="J558" s="16"/>
      <c r="M558" s="16"/>
      <c r="O558" s="16"/>
      <c r="R558" s="16"/>
      <c r="T558" s="16"/>
      <c r="W558" s="16"/>
      <c r="Y558" s="16"/>
      <c r="AB558" s="16"/>
      <c r="AD558" s="16"/>
    </row>
    <row r="559" spans="3:30" x14ac:dyDescent="0.6">
      <c r="C559" s="16"/>
      <c r="E559" s="16"/>
      <c r="H559" s="16"/>
      <c r="J559" s="16"/>
      <c r="M559" s="16"/>
      <c r="O559" s="16"/>
      <c r="R559" s="16"/>
      <c r="T559" s="16"/>
      <c r="W559" s="16"/>
      <c r="Y559" s="16"/>
      <c r="AB559" s="16"/>
      <c r="AD559" s="16"/>
    </row>
    <row r="560" spans="3:30" x14ac:dyDescent="0.6">
      <c r="C560" s="16"/>
      <c r="E560" s="16"/>
      <c r="H560" s="16"/>
      <c r="J560" s="16"/>
      <c r="M560" s="16"/>
      <c r="O560" s="16"/>
      <c r="R560" s="16"/>
      <c r="T560" s="16"/>
      <c r="W560" s="16"/>
      <c r="Y560" s="16"/>
      <c r="AB560" s="16"/>
      <c r="AD560" s="16"/>
    </row>
    <row r="561" spans="3:30" x14ac:dyDescent="0.6">
      <c r="C561" s="16"/>
      <c r="E561" s="16"/>
      <c r="H561" s="16"/>
      <c r="J561" s="16"/>
      <c r="M561" s="16"/>
      <c r="O561" s="16"/>
      <c r="R561" s="16"/>
      <c r="T561" s="16"/>
      <c r="W561" s="16"/>
      <c r="Y561" s="16"/>
      <c r="AB561" s="16"/>
      <c r="AD561" s="16"/>
    </row>
    <row r="562" spans="3:30" x14ac:dyDescent="0.6">
      <c r="C562" s="16"/>
      <c r="E562" s="16"/>
      <c r="H562" s="16"/>
      <c r="J562" s="16"/>
      <c r="M562" s="16"/>
      <c r="O562" s="16"/>
      <c r="R562" s="16"/>
      <c r="T562" s="16"/>
      <c r="W562" s="16"/>
      <c r="Y562" s="16"/>
      <c r="AB562" s="16"/>
      <c r="AD562" s="16"/>
    </row>
    <row r="563" spans="3:30" x14ac:dyDescent="0.6">
      <c r="C563" s="16"/>
      <c r="E563" s="16"/>
      <c r="H563" s="16"/>
      <c r="J563" s="16"/>
      <c r="M563" s="16"/>
      <c r="O563" s="16"/>
      <c r="R563" s="16"/>
      <c r="T563" s="16"/>
      <c r="W563" s="16"/>
      <c r="Y563" s="16"/>
      <c r="AB563" s="16"/>
      <c r="AD563" s="16"/>
    </row>
    <row r="564" spans="3:30" x14ac:dyDescent="0.6">
      <c r="C564" s="16"/>
      <c r="E564" s="16"/>
      <c r="H564" s="16"/>
      <c r="J564" s="16"/>
      <c r="M564" s="16"/>
      <c r="O564" s="16"/>
      <c r="R564" s="16"/>
      <c r="T564" s="16"/>
      <c r="W564" s="16"/>
      <c r="Y564" s="16"/>
      <c r="AB564" s="16"/>
      <c r="AD564" s="16"/>
    </row>
    <row r="565" spans="3:30" x14ac:dyDescent="0.6">
      <c r="C565" s="16"/>
      <c r="E565" s="16"/>
      <c r="H565" s="16"/>
      <c r="J565" s="16"/>
      <c r="M565" s="16"/>
      <c r="O565" s="16"/>
      <c r="R565" s="16"/>
      <c r="T565" s="16"/>
      <c r="W565" s="16"/>
      <c r="Y565" s="16"/>
      <c r="AB565" s="16"/>
      <c r="AD565" s="16"/>
    </row>
    <row r="566" spans="3:30" x14ac:dyDescent="0.6">
      <c r="C566" s="16"/>
      <c r="E566" s="16"/>
      <c r="H566" s="16"/>
      <c r="J566" s="16"/>
      <c r="M566" s="16"/>
      <c r="O566" s="16"/>
      <c r="R566" s="16"/>
      <c r="T566" s="16"/>
      <c r="W566" s="16"/>
      <c r="Y566" s="16"/>
      <c r="AB566" s="16"/>
      <c r="AD566" s="16"/>
    </row>
    <row r="567" spans="3:30" x14ac:dyDescent="0.6">
      <c r="C567" s="16"/>
      <c r="E567" s="16"/>
      <c r="H567" s="16"/>
      <c r="J567" s="16"/>
      <c r="M567" s="16"/>
      <c r="O567" s="16"/>
      <c r="R567" s="16"/>
      <c r="T567" s="16"/>
      <c r="W567" s="16"/>
      <c r="Y567" s="16"/>
      <c r="AB567" s="16"/>
      <c r="AD567" s="16"/>
    </row>
    <row r="568" spans="3:30" x14ac:dyDescent="0.6">
      <c r="C568" s="16"/>
      <c r="E568" s="16"/>
      <c r="H568" s="16"/>
      <c r="J568" s="16"/>
      <c r="M568" s="16"/>
      <c r="O568" s="16"/>
      <c r="R568" s="16"/>
      <c r="T568" s="16"/>
      <c r="W568" s="16"/>
      <c r="Y568" s="16"/>
      <c r="AB568" s="16"/>
      <c r="AD568" s="16"/>
    </row>
    <row r="569" spans="3:30" x14ac:dyDescent="0.6">
      <c r="C569" s="16"/>
      <c r="E569" s="16"/>
      <c r="H569" s="16"/>
      <c r="J569" s="16"/>
      <c r="M569" s="16"/>
      <c r="O569" s="16"/>
      <c r="R569" s="16"/>
      <c r="T569" s="16"/>
      <c r="W569" s="16"/>
      <c r="Y569" s="16"/>
      <c r="AB569" s="16"/>
      <c r="AD569" s="16"/>
    </row>
    <row r="570" spans="3:30" x14ac:dyDescent="0.6">
      <c r="C570" s="16"/>
      <c r="E570" s="16"/>
      <c r="H570" s="16"/>
      <c r="J570" s="16"/>
      <c r="M570" s="16"/>
      <c r="O570" s="16"/>
      <c r="R570" s="16"/>
      <c r="T570" s="16"/>
      <c r="W570" s="16"/>
      <c r="Y570" s="16"/>
      <c r="AB570" s="16"/>
      <c r="AD570" s="16"/>
    </row>
    <row r="571" spans="3:30" x14ac:dyDescent="0.6">
      <c r="C571" s="16"/>
      <c r="E571" s="16"/>
      <c r="H571" s="16"/>
      <c r="J571" s="16"/>
      <c r="M571" s="16"/>
      <c r="O571" s="16"/>
      <c r="R571" s="16"/>
      <c r="T571" s="16"/>
      <c r="W571" s="16"/>
      <c r="Y571" s="16"/>
      <c r="AB571" s="16"/>
      <c r="AD571" s="16"/>
    </row>
    <row r="572" spans="3:30" x14ac:dyDescent="0.6">
      <c r="C572" s="16"/>
      <c r="E572" s="16"/>
      <c r="H572" s="16"/>
      <c r="J572" s="16"/>
      <c r="M572" s="16"/>
      <c r="O572" s="16"/>
      <c r="R572" s="16"/>
      <c r="T572" s="16"/>
      <c r="W572" s="16"/>
      <c r="Y572" s="16"/>
      <c r="AB572" s="16"/>
      <c r="AD572" s="16"/>
    </row>
    <row r="573" spans="3:30" x14ac:dyDescent="0.6">
      <c r="C573" s="16"/>
      <c r="E573" s="16"/>
      <c r="H573" s="16"/>
      <c r="J573" s="16"/>
      <c r="M573" s="16"/>
      <c r="O573" s="16"/>
      <c r="R573" s="16"/>
      <c r="T573" s="16"/>
      <c r="W573" s="16"/>
      <c r="Y573" s="16"/>
      <c r="AB573" s="16"/>
      <c r="AD573" s="16"/>
    </row>
    <row r="574" spans="3:30" x14ac:dyDescent="0.6">
      <c r="C574" s="16"/>
      <c r="E574" s="16"/>
      <c r="H574" s="16"/>
      <c r="J574" s="16"/>
      <c r="M574" s="16"/>
      <c r="O574" s="16"/>
      <c r="R574" s="16"/>
      <c r="T574" s="16"/>
      <c r="W574" s="16"/>
      <c r="Y574" s="16"/>
      <c r="AB574" s="16"/>
      <c r="AD574" s="16"/>
    </row>
    <row r="575" spans="3:30" x14ac:dyDescent="0.6">
      <c r="C575" s="16"/>
      <c r="E575" s="16"/>
      <c r="H575" s="16"/>
      <c r="J575" s="16"/>
      <c r="M575" s="16"/>
      <c r="O575" s="16"/>
      <c r="R575" s="16"/>
      <c r="T575" s="16"/>
      <c r="W575" s="16"/>
      <c r="Y575" s="16"/>
      <c r="AB575" s="16"/>
      <c r="AD575" s="16"/>
    </row>
    <row r="576" spans="3:30" x14ac:dyDescent="0.6">
      <c r="C576" s="16"/>
      <c r="E576" s="16"/>
      <c r="H576" s="16"/>
      <c r="J576" s="16"/>
      <c r="M576" s="16"/>
      <c r="O576" s="16"/>
      <c r="R576" s="16"/>
      <c r="T576" s="16"/>
      <c r="W576" s="16"/>
      <c r="Y576" s="16"/>
      <c r="AB576" s="16"/>
      <c r="AD576" s="16"/>
    </row>
    <row r="577" spans="3:30" x14ac:dyDescent="0.6">
      <c r="C577" s="16"/>
      <c r="E577" s="16"/>
      <c r="H577" s="16"/>
      <c r="J577" s="16"/>
      <c r="M577" s="16"/>
      <c r="O577" s="16"/>
      <c r="R577" s="16"/>
      <c r="T577" s="16"/>
      <c r="W577" s="16"/>
      <c r="Y577" s="16"/>
      <c r="AB577" s="16"/>
      <c r="AD577" s="16"/>
    </row>
    <row r="578" spans="3:30" x14ac:dyDescent="0.6">
      <c r="C578" s="16"/>
      <c r="E578" s="16"/>
      <c r="H578" s="16"/>
      <c r="J578" s="16"/>
      <c r="M578" s="16"/>
      <c r="O578" s="16"/>
      <c r="R578" s="16"/>
      <c r="T578" s="16"/>
      <c r="W578" s="16"/>
      <c r="Y578" s="16"/>
      <c r="AB578" s="16"/>
      <c r="AD578" s="16"/>
    </row>
    <row r="579" spans="3:30" x14ac:dyDescent="0.6">
      <c r="C579" s="16"/>
      <c r="E579" s="16"/>
      <c r="H579" s="16"/>
      <c r="J579" s="16"/>
      <c r="M579" s="16"/>
      <c r="O579" s="16"/>
      <c r="R579" s="16"/>
      <c r="T579" s="16"/>
      <c r="W579" s="16"/>
      <c r="Y579" s="16"/>
      <c r="AB579" s="16"/>
      <c r="AD579" s="16"/>
    </row>
    <row r="580" spans="3:30" x14ac:dyDescent="0.6">
      <c r="C580" s="16"/>
      <c r="E580" s="16"/>
      <c r="H580" s="16"/>
      <c r="J580" s="16"/>
      <c r="M580" s="16"/>
      <c r="O580" s="16"/>
      <c r="R580" s="16"/>
      <c r="T580" s="16"/>
      <c r="W580" s="16"/>
      <c r="Y580" s="16"/>
      <c r="AB580" s="16"/>
      <c r="AD580" s="16"/>
    </row>
    <row r="581" spans="3:30" x14ac:dyDescent="0.6">
      <c r="C581" s="16"/>
      <c r="E581" s="16"/>
      <c r="H581" s="16"/>
      <c r="J581" s="16"/>
      <c r="M581" s="16"/>
      <c r="O581" s="16"/>
      <c r="R581" s="16"/>
      <c r="T581" s="16"/>
      <c r="W581" s="16"/>
      <c r="Y581" s="16"/>
      <c r="AB581" s="16"/>
      <c r="AD581" s="16"/>
    </row>
    <row r="582" spans="3:30" x14ac:dyDescent="0.6">
      <c r="C582" s="16"/>
      <c r="E582" s="16"/>
      <c r="H582" s="16"/>
      <c r="J582" s="16"/>
      <c r="M582" s="16"/>
      <c r="O582" s="16"/>
      <c r="R582" s="16"/>
      <c r="T582" s="16"/>
      <c r="W582" s="16"/>
      <c r="Y582" s="16"/>
      <c r="AB582" s="16"/>
      <c r="AD582" s="16"/>
    </row>
    <row r="583" spans="3:30" x14ac:dyDescent="0.6">
      <c r="C583" s="16"/>
      <c r="E583" s="16"/>
      <c r="H583" s="16"/>
      <c r="J583" s="16"/>
      <c r="M583" s="16"/>
      <c r="O583" s="16"/>
      <c r="R583" s="16"/>
      <c r="T583" s="16"/>
      <c r="W583" s="16"/>
      <c r="Y583" s="16"/>
      <c r="AB583" s="16"/>
      <c r="AD583" s="16"/>
    </row>
    <row r="584" spans="3:30" x14ac:dyDescent="0.6">
      <c r="C584" s="16"/>
      <c r="E584" s="16"/>
      <c r="H584" s="16"/>
      <c r="J584" s="16"/>
      <c r="M584" s="16"/>
      <c r="O584" s="16"/>
      <c r="R584" s="16"/>
      <c r="T584" s="16"/>
      <c r="W584" s="16"/>
      <c r="Y584" s="16"/>
      <c r="AB584" s="16"/>
      <c r="AD584" s="16"/>
    </row>
    <row r="585" spans="3:30" x14ac:dyDescent="0.6">
      <c r="C585" s="16"/>
      <c r="E585" s="16"/>
      <c r="H585" s="16"/>
      <c r="J585" s="16"/>
      <c r="M585" s="16"/>
      <c r="O585" s="16"/>
      <c r="R585" s="16"/>
      <c r="T585" s="16"/>
      <c r="W585" s="16"/>
      <c r="Y585" s="16"/>
      <c r="AB585" s="16"/>
      <c r="AD585" s="16"/>
    </row>
    <row r="586" spans="3:30" x14ac:dyDescent="0.6">
      <c r="C586" s="16"/>
      <c r="E586" s="16"/>
      <c r="H586" s="16"/>
      <c r="J586" s="16"/>
      <c r="M586" s="16"/>
      <c r="O586" s="16"/>
      <c r="R586" s="16"/>
      <c r="T586" s="16"/>
      <c r="W586" s="16"/>
      <c r="Y586" s="16"/>
      <c r="AB586" s="16"/>
      <c r="AD586" s="16"/>
    </row>
    <row r="587" spans="3:30" x14ac:dyDescent="0.6">
      <c r="C587" s="16"/>
      <c r="E587" s="16"/>
      <c r="H587" s="16"/>
      <c r="J587" s="16"/>
      <c r="M587" s="16"/>
      <c r="O587" s="16"/>
      <c r="R587" s="16"/>
      <c r="T587" s="16"/>
      <c r="W587" s="16"/>
      <c r="Y587" s="16"/>
      <c r="AB587" s="16"/>
      <c r="AD587" s="16"/>
    </row>
    <row r="588" spans="3:30" x14ac:dyDescent="0.6">
      <c r="C588" s="16"/>
      <c r="E588" s="16"/>
      <c r="H588" s="16"/>
      <c r="J588" s="16"/>
      <c r="M588" s="16"/>
      <c r="O588" s="16"/>
      <c r="R588" s="16"/>
      <c r="T588" s="16"/>
      <c r="W588" s="16"/>
      <c r="Y588" s="16"/>
      <c r="AB588" s="16"/>
      <c r="AD588" s="16"/>
    </row>
    <row r="589" spans="3:30" x14ac:dyDescent="0.6">
      <c r="C589" s="16"/>
      <c r="E589" s="16"/>
      <c r="H589" s="16"/>
      <c r="J589" s="16"/>
      <c r="M589" s="16"/>
      <c r="O589" s="16"/>
      <c r="R589" s="16"/>
      <c r="T589" s="16"/>
      <c r="W589" s="16"/>
      <c r="Y589" s="16"/>
      <c r="AB589" s="16"/>
      <c r="AD589" s="16"/>
    </row>
    <row r="590" spans="3:30" x14ac:dyDescent="0.6">
      <c r="C590" s="16"/>
      <c r="E590" s="16"/>
      <c r="H590" s="16"/>
      <c r="J590" s="16"/>
      <c r="M590" s="16"/>
      <c r="O590" s="16"/>
      <c r="R590" s="16"/>
      <c r="T590" s="16"/>
      <c r="W590" s="16"/>
      <c r="Y590" s="16"/>
      <c r="AB590" s="16"/>
      <c r="AD590" s="16"/>
    </row>
    <row r="591" spans="3:30" x14ac:dyDescent="0.6">
      <c r="C591" s="16"/>
      <c r="E591" s="16"/>
      <c r="H591" s="16"/>
      <c r="J591" s="16"/>
      <c r="M591" s="16"/>
      <c r="O591" s="16"/>
      <c r="R591" s="16"/>
      <c r="T591" s="16"/>
      <c r="W591" s="16"/>
      <c r="Y591" s="16"/>
      <c r="AB591" s="16"/>
      <c r="AD591" s="16"/>
    </row>
    <row r="592" spans="3:30" x14ac:dyDescent="0.6">
      <c r="C592" s="16"/>
      <c r="E592" s="16"/>
      <c r="H592" s="16"/>
      <c r="J592" s="16"/>
      <c r="M592" s="16"/>
      <c r="O592" s="16"/>
      <c r="R592" s="16"/>
      <c r="T592" s="16"/>
      <c r="W592" s="16"/>
      <c r="Y592" s="16"/>
      <c r="AB592" s="16"/>
      <c r="AD592" s="16"/>
    </row>
    <row r="593" spans="3:30" x14ac:dyDescent="0.6">
      <c r="C593" s="16"/>
      <c r="E593" s="16"/>
      <c r="H593" s="16"/>
      <c r="J593" s="16"/>
      <c r="M593" s="16"/>
      <c r="O593" s="16"/>
      <c r="R593" s="16"/>
      <c r="T593" s="16"/>
      <c r="W593" s="16"/>
      <c r="Y593" s="16"/>
      <c r="AB593" s="16"/>
      <c r="AD593" s="16"/>
    </row>
    <row r="594" spans="3:30" x14ac:dyDescent="0.6">
      <c r="C594" s="16"/>
      <c r="E594" s="16"/>
      <c r="H594" s="16"/>
      <c r="J594" s="16"/>
      <c r="M594" s="16"/>
      <c r="O594" s="16"/>
      <c r="R594" s="16"/>
      <c r="T594" s="16"/>
      <c r="W594" s="16"/>
      <c r="Y594" s="16"/>
      <c r="AB594" s="16"/>
      <c r="AD594" s="16"/>
    </row>
    <row r="595" spans="3:30" x14ac:dyDescent="0.6">
      <c r="C595" s="16"/>
      <c r="E595" s="16"/>
      <c r="H595" s="16"/>
      <c r="J595" s="16"/>
      <c r="M595" s="16"/>
      <c r="O595" s="16"/>
      <c r="R595" s="16"/>
      <c r="T595" s="16"/>
      <c r="W595" s="16"/>
      <c r="Y595" s="16"/>
      <c r="AB595" s="16"/>
      <c r="AD595" s="16"/>
    </row>
    <row r="596" spans="3:30" x14ac:dyDescent="0.6">
      <c r="C596" s="16"/>
      <c r="E596" s="16"/>
      <c r="H596" s="16"/>
      <c r="J596" s="16"/>
      <c r="M596" s="16"/>
      <c r="O596" s="16"/>
      <c r="R596" s="16"/>
      <c r="T596" s="16"/>
      <c r="W596" s="16"/>
      <c r="Y596" s="16"/>
      <c r="AB596" s="16"/>
      <c r="AD596" s="16"/>
    </row>
    <row r="597" spans="3:30" x14ac:dyDescent="0.6">
      <c r="C597" s="16"/>
      <c r="E597" s="16"/>
      <c r="H597" s="16"/>
      <c r="J597" s="16"/>
      <c r="M597" s="16"/>
      <c r="O597" s="16"/>
      <c r="R597" s="16"/>
      <c r="T597" s="16"/>
      <c r="W597" s="16"/>
      <c r="Y597" s="16"/>
      <c r="AB597" s="16"/>
      <c r="AD597" s="16"/>
    </row>
    <row r="598" spans="3:30" x14ac:dyDescent="0.6">
      <c r="C598" s="16"/>
      <c r="E598" s="16"/>
      <c r="H598" s="16"/>
      <c r="J598" s="16"/>
      <c r="M598" s="16"/>
      <c r="O598" s="16"/>
      <c r="R598" s="16"/>
      <c r="T598" s="16"/>
      <c r="W598" s="16"/>
      <c r="Y598" s="16"/>
      <c r="AB598" s="16"/>
      <c r="AD598" s="16"/>
    </row>
    <row r="599" spans="3:30" x14ac:dyDescent="0.6">
      <c r="C599" s="16"/>
      <c r="E599" s="16"/>
      <c r="H599" s="16"/>
      <c r="J599" s="16"/>
      <c r="M599" s="16"/>
      <c r="O599" s="16"/>
      <c r="R599" s="16"/>
      <c r="T599" s="16"/>
      <c r="W599" s="16"/>
      <c r="Y599" s="16"/>
      <c r="AB599" s="16"/>
      <c r="AD599" s="16"/>
    </row>
    <row r="600" spans="3:30" x14ac:dyDescent="0.6">
      <c r="C600" s="16"/>
      <c r="E600" s="16"/>
      <c r="H600" s="16"/>
      <c r="J600" s="16"/>
      <c r="M600" s="16"/>
      <c r="O600" s="16"/>
      <c r="R600" s="16"/>
      <c r="T600" s="16"/>
      <c r="W600" s="16"/>
      <c r="Y600" s="16"/>
      <c r="AB600" s="16"/>
      <c r="AD600" s="16"/>
    </row>
    <row r="601" spans="3:30" x14ac:dyDescent="0.6">
      <c r="C601" s="16"/>
      <c r="E601" s="16"/>
      <c r="H601" s="16"/>
      <c r="J601" s="16"/>
      <c r="M601" s="16"/>
      <c r="O601" s="16"/>
      <c r="R601" s="16"/>
      <c r="T601" s="16"/>
      <c r="W601" s="16"/>
      <c r="Y601" s="16"/>
      <c r="AB601" s="16"/>
      <c r="AD601" s="16"/>
    </row>
    <row r="602" spans="3:30" x14ac:dyDescent="0.6">
      <c r="C602" s="16"/>
      <c r="E602" s="16"/>
      <c r="H602" s="16"/>
      <c r="J602" s="16"/>
      <c r="M602" s="16"/>
      <c r="O602" s="16"/>
      <c r="R602" s="16"/>
      <c r="T602" s="16"/>
      <c r="W602" s="16"/>
      <c r="Y602" s="16"/>
      <c r="AB602" s="16"/>
      <c r="AD602" s="16"/>
    </row>
    <row r="603" spans="3:30" x14ac:dyDescent="0.6">
      <c r="C603" s="16"/>
      <c r="E603" s="16"/>
      <c r="H603" s="16"/>
      <c r="J603" s="16"/>
      <c r="M603" s="16"/>
      <c r="O603" s="16"/>
      <c r="R603" s="16"/>
      <c r="T603" s="16"/>
      <c r="W603" s="16"/>
      <c r="Y603" s="16"/>
      <c r="AB603" s="16"/>
      <c r="AD603" s="16"/>
    </row>
    <row r="604" spans="3:30" x14ac:dyDescent="0.6">
      <c r="C604" s="16"/>
      <c r="E604" s="16"/>
      <c r="H604" s="16"/>
      <c r="J604" s="16"/>
      <c r="M604" s="16"/>
      <c r="O604" s="16"/>
      <c r="R604" s="16"/>
      <c r="T604" s="16"/>
      <c r="W604" s="16"/>
      <c r="Y604" s="16"/>
      <c r="AB604" s="16"/>
      <c r="AD604" s="16"/>
    </row>
    <row r="605" spans="3:30" x14ac:dyDescent="0.6">
      <c r="C605" s="16"/>
      <c r="E605" s="16"/>
      <c r="H605" s="16"/>
      <c r="J605" s="16"/>
      <c r="M605" s="16"/>
      <c r="O605" s="16"/>
      <c r="R605" s="16"/>
      <c r="T605" s="16"/>
      <c r="W605" s="16"/>
      <c r="Y605" s="16"/>
      <c r="AB605" s="16"/>
      <c r="AD605" s="16"/>
    </row>
    <row r="606" spans="3:30" x14ac:dyDescent="0.6">
      <c r="C606" s="16"/>
      <c r="E606" s="16"/>
      <c r="H606" s="16"/>
      <c r="J606" s="16"/>
      <c r="M606" s="16"/>
      <c r="O606" s="16"/>
      <c r="R606" s="16"/>
      <c r="T606" s="16"/>
      <c r="W606" s="16"/>
      <c r="Y606" s="16"/>
      <c r="AB606" s="16"/>
      <c r="AD606" s="16"/>
    </row>
    <row r="607" spans="3:30" x14ac:dyDescent="0.6">
      <c r="C607" s="16"/>
      <c r="E607" s="16"/>
      <c r="H607" s="16"/>
      <c r="J607" s="16"/>
      <c r="M607" s="16"/>
      <c r="O607" s="16"/>
      <c r="R607" s="16"/>
      <c r="T607" s="16"/>
      <c r="W607" s="16"/>
      <c r="Y607" s="16"/>
      <c r="AB607" s="16"/>
      <c r="AD607" s="16"/>
    </row>
    <row r="608" spans="3:30" x14ac:dyDescent="0.6">
      <c r="C608" s="16"/>
      <c r="E608" s="16"/>
      <c r="H608" s="16"/>
      <c r="J608" s="16"/>
      <c r="M608" s="16"/>
      <c r="O608" s="16"/>
      <c r="R608" s="16"/>
      <c r="T608" s="16"/>
      <c r="W608" s="16"/>
      <c r="Y608" s="16"/>
      <c r="AB608" s="16"/>
      <c r="AD608" s="16"/>
    </row>
    <row r="609" spans="3:30" x14ac:dyDescent="0.6">
      <c r="C609" s="16"/>
      <c r="E609" s="16"/>
      <c r="H609" s="16"/>
      <c r="J609" s="16"/>
      <c r="M609" s="16"/>
      <c r="O609" s="16"/>
      <c r="R609" s="16"/>
      <c r="T609" s="16"/>
      <c r="W609" s="16"/>
      <c r="Y609" s="16"/>
      <c r="AB609" s="16"/>
      <c r="AD609" s="16"/>
    </row>
    <row r="610" spans="3:30" x14ac:dyDescent="0.6">
      <c r="C610" s="16"/>
      <c r="E610" s="16"/>
      <c r="H610" s="16"/>
      <c r="J610" s="16"/>
      <c r="M610" s="16"/>
      <c r="O610" s="16"/>
      <c r="R610" s="16"/>
      <c r="T610" s="16"/>
      <c r="W610" s="16"/>
      <c r="Y610" s="16"/>
      <c r="AB610" s="16"/>
      <c r="AD610" s="16"/>
    </row>
    <row r="611" spans="3:30" x14ac:dyDescent="0.6">
      <c r="C611" s="16"/>
      <c r="E611" s="16"/>
      <c r="H611" s="16"/>
      <c r="J611" s="16"/>
      <c r="M611" s="16"/>
      <c r="O611" s="16"/>
      <c r="R611" s="16"/>
      <c r="T611" s="16"/>
      <c r="W611" s="16"/>
      <c r="Y611" s="16"/>
      <c r="AB611" s="16"/>
      <c r="AD611" s="16"/>
    </row>
    <row r="612" spans="3:30" x14ac:dyDescent="0.6">
      <c r="C612" s="16"/>
      <c r="E612" s="16"/>
      <c r="H612" s="16"/>
      <c r="J612" s="16"/>
      <c r="M612" s="16"/>
      <c r="O612" s="16"/>
      <c r="R612" s="16"/>
      <c r="T612" s="16"/>
      <c r="W612" s="16"/>
      <c r="Y612" s="16"/>
      <c r="AB612" s="16"/>
      <c r="AD612" s="16"/>
    </row>
    <row r="613" spans="3:30" x14ac:dyDescent="0.6">
      <c r="C613" s="16"/>
      <c r="E613" s="16"/>
      <c r="H613" s="16"/>
      <c r="J613" s="16"/>
      <c r="M613" s="16"/>
      <c r="O613" s="16"/>
      <c r="R613" s="16"/>
      <c r="T613" s="16"/>
      <c r="W613" s="16"/>
      <c r="Y613" s="16"/>
      <c r="AB613" s="16"/>
      <c r="AD613" s="16"/>
    </row>
    <row r="614" spans="3:30" x14ac:dyDescent="0.6">
      <c r="C614" s="16"/>
      <c r="E614" s="16"/>
      <c r="H614" s="16"/>
      <c r="J614" s="16"/>
      <c r="M614" s="16"/>
      <c r="O614" s="16"/>
      <c r="R614" s="16"/>
      <c r="T614" s="16"/>
      <c r="W614" s="16"/>
      <c r="Y614" s="16"/>
      <c r="AB614" s="16"/>
      <c r="AD614" s="16"/>
    </row>
    <row r="615" spans="3:30" x14ac:dyDescent="0.6">
      <c r="C615" s="16"/>
      <c r="E615" s="16"/>
      <c r="H615" s="16"/>
      <c r="J615" s="16"/>
      <c r="M615" s="16"/>
      <c r="O615" s="16"/>
      <c r="R615" s="16"/>
      <c r="T615" s="16"/>
      <c r="W615" s="16"/>
      <c r="Y615" s="16"/>
      <c r="AB615" s="16"/>
      <c r="AD615" s="16"/>
    </row>
    <row r="616" spans="3:30" x14ac:dyDescent="0.6">
      <c r="C616" s="16"/>
      <c r="E616" s="16"/>
      <c r="H616" s="16"/>
      <c r="J616" s="16"/>
      <c r="M616" s="16"/>
      <c r="O616" s="16"/>
      <c r="R616" s="16"/>
      <c r="T616" s="16"/>
      <c r="W616" s="16"/>
      <c r="Y616" s="16"/>
      <c r="AB616" s="16"/>
      <c r="AD616" s="16"/>
    </row>
    <row r="617" spans="3:30" x14ac:dyDescent="0.6">
      <c r="C617" s="16"/>
      <c r="E617" s="16"/>
      <c r="H617" s="16"/>
      <c r="J617" s="16"/>
      <c r="M617" s="16"/>
      <c r="O617" s="16"/>
      <c r="R617" s="16"/>
      <c r="T617" s="16"/>
      <c r="W617" s="16"/>
      <c r="Y617" s="16"/>
      <c r="AB617" s="16"/>
      <c r="AD617" s="16"/>
    </row>
    <row r="618" spans="3:30" x14ac:dyDescent="0.6">
      <c r="C618" s="16"/>
      <c r="E618" s="16"/>
      <c r="H618" s="16"/>
      <c r="J618" s="16"/>
      <c r="M618" s="16"/>
      <c r="O618" s="16"/>
      <c r="R618" s="16"/>
      <c r="T618" s="16"/>
      <c r="W618" s="16"/>
      <c r="Y618" s="16"/>
      <c r="AB618" s="16"/>
      <c r="AD618" s="16"/>
    </row>
    <row r="619" spans="3:30" x14ac:dyDescent="0.6">
      <c r="C619" s="16"/>
      <c r="E619" s="16"/>
      <c r="H619" s="16"/>
      <c r="J619" s="16"/>
      <c r="M619" s="16"/>
      <c r="O619" s="16"/>
      <c r="R619" s="16"/>
      <c r="T619" s="16"/>
      <c r="W619" s="16"/>
      <c r="Y619" s="16"/>
      <c r="AB619" s="16"/>
      <c r="AD619" s="16"/>
    </row>
    <row r="620" spans="3:30" x14ac:dyDescent="0.6">
      <c r="C620" s="16"/>
      <c r="E620" s="16"/>
      <c r="H620" s="16"/>
      <c r="J620" s="16"/>
      <c r="M620" s="16"/>
      <c r="O620" s="16"/>
      <c r="R620" s="16"/>
      <c r="T620" s="16"/>
      <c r="W620" s="16"/>
      <c r="Y620" s="16"/>
      <c r="AB620" s="16"/>
      <c r="AD620" s="16"/>
    </row>
    <row r="621" spans="3:30" x14ac:dyDescent="0.6">
      <c r="C621" s="16"/>
      <c r="E621" s="16"/>
      <c r="H621" s="16"/>
      <c r="J621" s="16"/>
      <c r="M621" s="16"/>
      <c r="O621" s="16"/>
      <c r="R621" s="16"/>
      <c r="T621" s="16"/>
      <c r="W621" s="16"/>
      <c r="Y621" s="16"/>
      <c r="AB621" s="16"/>
      <c r="AD621" s="16"/>
    </row>
    <row r="622" spans="3:30" x14ac:dyDescent="0.6">
      <c r="C622" s="16"/>
      <c r="E622" s="16"/>
      <c r="H622" s="16"/>
      <c r="J622" s="16"/>
      <c r="M622" s="16"/>
      <c r="O622" s="16"/>
      <c r="R622" s="16"/>
      <c r="T622" s="16"/>
      <c r="W622" s="16"/>
      <c r="Y622" s="16"/>
      <c r="AB622" s="16"/>
      <c r="AD622" s="16"/>
    </row>
    <row r="623" spans="3:30" x14ac:dyDescent="0.6">
      <c r="C623" s="16"/>
      <c r="E623" s="16"/>
      <c r="H623" s="16"/>
      <c r="J623" s="16"/>
      <c r="M623" s="16"/>
      <c r="O623" s="16"/>
      <c r="R623" s="16"/>
      <c r="T623" s="16"/>
      <c r="W623" s="16"/>
      <c r="Y623" s="16"/>
      <c r="AB623" s="16"/>
      <c r="AD623" s="16"/>
    </row>
    <row r="624" spans="3:30" x14ac:dyDescent="0.6">
      <c r="C624" s="16"/>
      <c r="E624" s="16"/>
      <c r="H624" s="16"/>
      <c r="J624" s="16"/>
      <c r="M624" s="16"/>
      <c r="O624" s="16"/>
      <c r="R624" s="16"/>
      <c r="T624" s="16"/>
      <c r="W624" s="16"/>
      <c r="Y624" s="16"/>
      <c r="AB624" s="16"/>
      <c r="AD624" s="16"/>
    </row>
    <row r="625" spans="3:30" x14ac:dyDescent="0.6">
      <c r="C625" s="16"/>
      <c r="E625" s="16"/>
      <c r="H625" s="16"/>
      <c r="J625" s="16"/>
      <c r="M625" s="16"/>
      <c r="O625" s="16"/>
      <c r="R625" s="16"/>
      <c r="T625" s="16"/>
      <c r="W625" s="16"/>
      <c r="Y625" s="16"/>
      <c r="AB625" s="16"/>
      <c r="AD625" s="16"/>
    </row>
    <row r="626" spans="3:30" x14ac:dyDescent="0.6">
      <c r="C626" s="16"/>
      <c r="E626" s="16"/>
      <c r="H626" s="16"/>
      <c r="J626" s="16"/>
      <c r="M626" s="16"/>
      <c r="O626" s="16"/>
      <c r="R626" s="16"/>
      <c r="T626" s="16"/>
      <c r="W626" s="16"/>
      <c r="Y626" s="16"/>
      <c r="AB626" s="16"/>
      <c r="AD626" s="16"/>
    </row>
    <row r="627" spans="3:30" x14ac:dyDescent="0.6">
      <c r="C627" s="16"/>
      <c r="E627" s="16"/>
      <c r="H627" s="16"/>
      <c r="J627" s="16"/>
      <c r="M627" s="16"/>
      <c r="O627" s="16"/>
      <c r="R627" s="16"/>
      <c r="T627" s="16"/>
      <c r="W627" s="16"/>
      <c r="Y627" s="16"/>
      <c r="AB627" s="16"/>
      <c r="AD627" s="16"/>
    </row>
    <row r="628" spans="3:30" x14ac:dyDescent="0.6">
      <c r="C628" s="16"/>
      <c r="E628" s="16"/>
      <c r="H628" s="16"/>
      <c r="J628" s="16"/>
      <c r="M628" s="16"/>
      <c r="O628" s="16"/>
      <c r="R628" s="16"/>
      <c r="T628" s="16"/>
      <c r="W628" s="16"/>
      <c r="Y628" s="16"/>
      <c r="AB628" s="16"/>
      <c r="AD628" s="16"/>
    </row>
    <row r="629" spans="3:30" x14ac:dyDescent="0.6">
      <c r="C629" s="16"/>
      <c r="E629" s="16"/>
      <c r="H629" s="16"/>
      <c r="J629" s="16"/>
      <c r="M629" s="16"/>
      <c r="O629" s="16"/>
      <c r="R629" s="16"/>
      <c r="T629" s="16"/>
      <c r="W629" s="16"/>
      <c r="Y629" s="16"/>
      <c r="AB629" s="16"/>
      <c r="AD629" s="16"/>
    </row>
    <row r="630" spans="3:30" x14ac:dyDescent="0.6">
      <c r="C630" s="16"/>
      <c r="E630" s="16"/>
      <c r="H630" s="16"/>
      <c r="J630" s="16"/>
      <c r="M630" s="16"/>
      <c r="O630" s="16"/>
      <c r="R630" s="16"/>
      <c r="T630" s="16"/>
      <c r="W630" s="16"/>
      <c r="Y630" s="16"/>
      <c r="AB630" s="16"/>
      <c r="AD630" s="16"/>
    </row>
    <row r="631" spans="3:30" x14ac:dyDescent="0.6">
      <c r="C631" s="16"/>
      <c r="E631" s="16"/>
      <c r="H631" s="16"/>
      <c r="J631" s="16"/>
      <c r="M631" s="16"/>
      <c r="O631" s="16"/>
      <c r="R631" s="16"/>
      <c r="T631" s="16"/>
      <c r="W631" s="16"/>
      <c r="Y631" s="16"/>
      <c r="AB631" s="16"/>
      <c r="AD631" s="16"/>
    </row>
    <row r="632" spans="3:30" x14ac:dyDescent="0.6">
      <c r="C632" s="16"/>
      <c r="E632" s="16"/>
      <c r="H632" s="16"/>
      <c r="J632" s="16"/>
      <c r="M632" s="16"/>
      <c r="O632" s="16"/>
      <c r="R632" s="16"/>
      <c r="T632" s="16"/>
      <c r="W632" s="16"/>
      <c r="Y632" s="16"/>
      <c r="AB632" s="16"/>
      <c r="AD632" s="16"/>
    </row>
    <row r="633" spans="3:30" x14ac:dyDescent="0.6">
      <c r="C633" s="16"/>
      <c r="E633" s="16"/>
      <c r="H633" s="16"/>
      <c r="J633" s="16"/>
      <c r="M633" s="16"/>
      <c r="O633" s="16"/>
      <c r="R633" s="16"/>
      <c r="T633" s="16"/>
      <c r="W633" s="16"/>
      <c r="Y633" s="16"/>
      <c r="AB633" s="16"/>
      <c r="AD633" s="16"/>
    </row>
    <row r="634" spans="3:30" x14ac:dyDescent="0.6">
      <c r="C634" s="16"/>
      <c r="E634" s="16"/>
      <c r="H634" s="16"/>
      <c r="J634" s="16"/>
      <c r="M634" s="16"/>
      <c r="O634" s="16"/>
      <c r="R634" s="16"/>
      <c r="T634" s="16"/>
      <c r="W634" s="16"/>
      <c r="Y634" s="16"/>
      <c r="AB634" s="16"/>
      <c r="AD634" s="16"/>
    </row>
    <row r="635" spans="3:30" x14ac:dyDescent="0.6">
      <c r="C635" s="16"/>
      <c r="E635" s="16"/>
      <c r="H635" s="16"/>
      <c r="J635" s="16"/>
      <c r="M635" s="16"/>
      <c r="O635" s="16"/>
      <c r="R635" s="16"/>
      <c r="T635" s="16"/>
      <c r="W635" s="16"/>
      <c r="Y635" s="16"/>
      <c r="AB635" s="16"/>
      <c r="AD635" s="16"/>
    </row>
    <row r="636" spans="3:30" x14ac:dyDescent="0.6">
      <c r="C636" s="16"/>
      <c r="E636" s="16"/>
      <c r="H636" s="16"/>
      <c r="J636" s="16"/>
      <c r="M636" s="16"/>
      <c r="O636" s="16"/>
      <c r="R636" s="16"/>
      <c r="T636" s="16"/>
      <c r="W636" s="16"/>
      <c r="Y636" s="16"/>
      <c r="AB636" s="16"/>
      <c r="AD636" s="16"/>
    </row>
    <row r="637" spans="3:30" x14ac:dyDescent="0.6">
      <c r="C637" s="16"/>
      <c r="E637" s="16"/>
      <c r="H637" s="16"/>
      <c r="J637" s="16"/>
      <c r="M637" s="16"/>
      <c r="O637" s="16"/>
      <c r="R637" s="16"/>
      <c r="T637" s="16"/>
      <c r="W637" s="16"/>
      <c r="Y637" s="16"/>
      <c r="AB637" s="16"/>
      <c r="AD637" s="16"/>
    </row>
    <row r="638" spans="3:30" x14ac:dyDescent="0.6">
      <c r="C638" s="16"/>
      <c r="E638" s="16"/>
      <c r="H638" s="16"/>
      <c r="J638" s="16"/>
      <c r="M638" s="16"/>
      <c r="O638" s="16"/>
      <c r="R638" s="16"/>
      <c r="T638" s="16"/>
      <c r="W638" s="16"/>
      <c r="Y638" s="16"/>
      <c r="AB638" s="16"/>
      <c r="AD638" s="16"/>
    </row>
    <row r="639" spans="3:30" x14ac:dyDescent="0.6">
      <c r="C639" s="16"/>
      <c r="E639" s="16"/>
      <c r="H639" s="16"/>
      <c r="J639" s="16"/>
      <c r="M639" s="16"/>
      <c r="O639" s="16"/>
      <c r="R639" s="16"/>
      <c r="T639" s="16"/>
      <c r="W639" s="16"/>
      <c r="Y639" s="16"/>
      <c r="AB639" s="16"/>
      <c r="AD639" s="16"/>
    </row>
    <row r="640" spans="3:30" x14ac:dyDescent="0.6">
      <c r="C640" s="16"/>
      <c r="E640" s="16"/>
      <c r="H640" s="16"/>
      <c r="J640" s="16"/>
      <c r="M640" s="16"/>
      <c r="O640" s="16"/>
      <c r="R640" s="16"/>
      <c r="T640" s="16"/>
      <c r="W640" s="16"/>
      <c r="Y640" s="16"/>
      <c r="AB640" s="16"/>
      <c r="AD640" s="16"/>
    </row>
    <row r="641" spans="3:30" x14ac:dyDescent="0.6">
      <c r="C641" s="16"/>
      <c r="E641" s="16"/>
      <c r="H641" s="16"/>
      <c r="J641" s="16"/>
      <c r="M641" s="16"/>
      <c r="O641" s="16"/>
      <c r="R641" s="16"/>
      <c r="T641" s="16"/>
      <c r="W641" s="16"/>
      <c r="Y641" s="16"/>
      <c r="AB641" s="16"/>
      <c r="AD641" s="16"/>
    </row>
    <row r="642" spans="3:30" x14ac:dyDescent="0.6">
      <c r="C642" s="16"/>
      <c r="E642" s="16"/>
      <c r="H642" s="16"/>
      <c r="J642" s="16"/>
      <c r="M642" s="16"/>
      <c r="O642" s="16"/>
      <c r="R642" s="16"/>
      <c r="T642" s="16"/>
      <c r="W642" s="16"/>
      <c r="Y642" s="16"/>
      <c r="AB642" s="16"/>
      <c r="AD642" s="16"/>
    </row>
    <row r="643" spans="3:30" x14ac:dyDescent="0.6">
      <c r="C643" s="16"/>
      <c r="E643" s="16"/>
      <c r="H643" s="16"/>
      <c r="J643" s="16"/>
      <c r="M643" s="16"/>
      <c r="O643" s="16"/>
      <c r="R643" s="16"/>
      <c r="T643" s="16"/>
      <c r="W643" s="16"/>
      <c r="Y643" s="16"/>
      <c r="AB643" s="16"/>
      <c r="AD643" s="16"/>
    </row>
    <row r="644" spans="3:30" x14ac:dyDescent="0.6">
      <c r="C644" s="16"/>
      <c r="E644" s="16"/>
      <c r="H644" s="16"/>
      <c r="J644" s="16"/>
      <c r="M644" s="16"/>
      <c r="O644" s="16"/>
      <c r="R644" s="16"/>
      <c r="T644" s="16"/>
      <c r="W644" s="16"/>
      <c r="Y644" s="16"/>
      <c r="AB644" s="16"/>
      <c r="AD644" s="16"/>
    </row>
    <row r="645" spans="3:30" x14ac:dyDescent="0.6">
      <c r="C645" s="16"/>
      <c r="E645" s="16"/>
      <c r="H645" s="16"/>
      <c r="J645" s="16"/>
      <c r="M645" s="16"/>
      <c r="O645" s="16"/>
      <c r="R645" s="16"/>
      <c r="T645" s="16"/>
      <c r="W645" s="16"/>
      <c r="Y645" s="16"/>
      <c r="AB645" s="16"/>
      <c r="AD645" s="16"/>
    </row>
    <row r="646" spans="3:30" x14ac:dyDescent="0.6">
      <c r="C646" s="16"/>
      <c r="E646" s="16"/>
      <c r="H646" s="16"/>
      <c r="J646" s="16"/>
      <c r="M646" s="16"/>
      <c r="O646" s="16"/>
      <c r="R646" s="16"/>
      <c r="T646" s="16"/>
      <c r="W646" s="16"/>
      <c r="Y646" s="16"/>
      <c r="AB646" s="16"/>
      <c r="AD646" s="16"/>
    </row>
    <row r="647" spans="3:30" x14ac:dyDescent="0.6">
      <c r="C647" s="16"/>
      <c r="E647" s="16"/>
      <c r="H647" s="16"/>
      <c r="J647" s="16"/>
      <c r="M647" s="16"/>
      <c r="O647" s="16"/>
      <c r="R647" s="16"/>
      <c r="T647" s="16"/>
      <c r="W647" s="16"/>
      <c r="Y647" s="16"/>
      <c r="AB647" s="16"/>
      <c r="AD647" s="16"/>
    </row>
    <row r="648" spans="3:30" x14ac:dyDescent="0.6">
      <c r="C648" s="16"/>
      <c r="E648" s="16"/>
      <c r="H648" s="16"/>
      <c r="J648" s="16"/>
      <c r="M648" s="16"/>
      <c r="O648" s="16"/>
      <c r="R648" s="16"/>
      <c r="T648" s="16"/>
      <c r="W648" s="16"/>
      <c r="Y648" s="16"/>
      <c r="AB648" s="16"/>
      <c r="AD648" s="16"/>
    </row>
    <row r="649" spans="3:30" x14ac:dyDescent="0.6">
      <c r="C649" s="16"/>
      <c r="E649" s="16"/>
      <c r="H649" s="16"/>
      <c r="J649" s="16"/>
      <c r="M649" s="16"/>
      <c r="O649" s="16"/>
      <c r="R649" s="16"/>
      <c r="T649" s="16"/>
      <c r="W649" s="16"/>
      <c r="Y649" s="16"/>
      <c r="AB649" s="16"/>
      <c r="AD649" s="16"/>
    </row>
    <row r="650" spans="3:30" x14ac:dyDescent="0.6">
      <c r="C650" s="16"/>
      <c r="E650" s="16"/>
      <c r="H650" s="16"/>
      <c r="J650" s="16"/>
      <c r="M650" s="16"/>
      <c r="O650" s="16"/>
      <c r="R650" s="16"/>
      <c r="T650" s="16"/>
      <c r="W650" s="16"/>
      <c r="Y650" s="16"/>
      <c r="AB650" s="16"/>
      <c r="AD650" s="16"/>
    </row>
    <row r="651" spans="3:30" x14ac:dyDescent="0.6">
      <c r="C651" s="16"/>
      <c r="E651" s="16"/>
      <c r="H651" s="16"/>
      <c r="J651" s="16"/>
      <c r="M651" s="16"/>
      <c r="O651" s="16"/>
      <c r="R651" s="16"/>
      <c r="T651" s="16"/>
      <c r="W651" s="16"/>
      <c r="Y651" s="16"/>
      <c r="AB651" s="16"/>
      <c r="AD651" s="16"/>
    </row>
    <row r="652" spans="3:30" x14ac:dyDescent="0.6">
      <c r="C652" s="16"/>
      <c r="E652" s="16"/>
      <c r="H652" s="16"/>
      <c r="J652" s="16"/>
      <c r="M652" s="16"/>
      <c r="O652" s="16"/>
      <c r="R652" s="16"/>
      <c r="T652" s="16"/>
      <c r="W652" s="16"/>
      <c r="Y652" s="16"/>
      <c r="AB652" s="16"/>
      <c r="AD652" s="16"/>
    </row>
    <row r="653" spans="3:30" x14ac:dyDescent="0.6">
      <c r="C653" s="16"/>
      <c r="E653" s="16"/>
      <c r="H653" s="16"/>
      <c r="J653" s="16"/>
      <c r="M653" s="16"/>
      <c r="O653" s="16"/>
      <c r="R653" s="16"/>
      <c r="T653" s="16"/>
      <c r="W653" s="16"/>
      <c r="Y653" s="16"/>
      <c r="AB653" s="16"/>
      <c r="AD653" s="16"/>
    </row>
    <row r="654" spans="3:30" x14ac:dyDescent="0.6">
      <c r="C654" s="16"/>
      <c r="E654" s="16"/>
      <c r="H654" s="16"/>
      <c r="J654" s="16"/>
      <c r="M654" s="16"/>
      <c r="O654" s="16"/>
      <c r="R654" s="16"/>
      <c r="T654" s="16"/>
      <c r="W654" s="16"/>
      <c r="Y654" s="16"/>
      <c r="AB654" s="16"/>
      <c r="AD654" s="16"/>
    </row>
    <row r="655" spans="3:30" x14ac:dyDescent="0.6">
      <c r="C655" s="16"/>
      <c r="E655" s="16"/>
      <c r="H655" s="16"/>
      <c r="J655" s="16"/>
      <c r="M655" s="16"/>
      <c r="O655" s="16"/>
      <c r="R655" s="16"/>
      <c r="T655" s="16"/>
      <c r="W655" s="16"/>
      <c r="Y655" s="16"/>
      <c r="AB655" s="16"/>
      <c r="AD655" s="16"/>
    </row>
    <row r="656" spans="3:30" x14ac:dyDescent="0.6">
      <c r="C656" s="16"/>
      <c r="E656" s="16"/>
      <c r="H656" s="16"/>
      <c r="J656" s="16"/>
      <c r="M656" s="16"/>
      <c r="O656" s="16"/>
      <c r="R656" s="16"/>
      <c r="T656" s="16"/>
      <c r="W656" s="16"/>
      <c r="Y656" s="16"/>
      <c r="AB656" s="16"/>
      <c r="AD656" s="16"/>
    </row>
    <row r="657" spans="3:30" x14ac:dyDescent="0.6">
      <c r="C657" s="16"/>
      <c r="E657" s="16"/>
      <c r="H657" s="16"/>
      <c r="J657" s="16"/>
      <c r="M657" s="16"/>
      <c r="O657" s="16"/>
      <c r="R657" s="16"/>
      <c r="T657" s="16"/>
      <c r="W657" s="16"/>
      <c r="Y657" s="16"/>
      <c r="AB657" s="16"/>
      <c r="AD657" s="16"/>
    </row>
    <row r="658" spans="3:30" x14ac:dyDescent="0.6">
      <c r="C658" s="16"/>
      <c r="E658" s="16"/>
      <c r="H658" s="16"/>
      <c r="J658" s="16"/>
      <c r="M658" s="16"/>
      <c r="O658" s="16"/>
      <c r="R658" s="16"/>
      <c r="T658" s="16"/>
      <c r="W658" s="16"/>
      <c r="Y658" s="16"/>
      <c r="AB658" s="16"/>
      <c r="AD658" s="16"/>
    </row>
    <row r="659" spans="3:30" x14ac:dyDescent="0.6">
      <c r="C659" s="16"/>
      <c r="E659" s="16"/>
      <c r="H659" s="16"/>
      <c r="J659" s="16"/>
      <c r="M659" s="16"/>
      <c r="O659" s="16"/>
      <c r="R659" s="16"/>
      <c r="T659" s="16"/>
      <c r="W659" s="16"/>
      <c r="Y659" s="16"/>
      <c r="AB659" s="16"/>
      <c r="AD659" s="16"/>
    </row>
    <row r="660" spans="3:30" x14ac:dyDescent="0.6">
      <c r="C660" s="16"/>
      <c r="E660" s="16"/>
      <c r="H660" s="16"/>
      <c r="J660" s="16"/>
      <c r="M660" s="16"/>
      <c r="O660" s="16"/>
      <c r="R660" s="16"/>
      <c r="T660" s="16"/>
      <c r="W660" s="16"/>
      <c r="Y660" s="16"/>
      <c r="AB660" s="16"/>
      <c r="AD660" s="16"/>
    </row>
    <row r="661" spans="3:30" x14ac:dyDescent="0.6">
      <c r="C661" s="16"/>
      <c r="E661" s="16"/>
      <c r="H661" s="16"/>
      <c r="J661" s="16"/>
      <c r="M661" s="16"/>
      <c r="O661" s="16"/>
      <c r="R661" s="16"/>
      <c r="T661" s="16"/>
      <c r="W661" s="16"/>
      <c r="Y661" s="16"/>
      <c r="AB661" s="16"/>
      <c r="AD661" s="16"/>
    </row>
    <row r="662" spans="3:30" x14ac:dyDescent="0.6">
      <c r="C662" s="16"/>
      <c r="E662" s="16"/>
      <c r="H662" s="16"/>
      <c r="J662" s="16"/>
      <c r="M662" s="16"/>
      <c r="O662" s="16"/>
      <c r="R662" s="16"/>
      <c r="T662" s="16"/>
      <c r="W662" s="16"/>
      <c r="Y662" s="16"/>
      <c r="AB662" s="16"/>
      <c r="AD662" s="16"/>
    </row>
    <row r="663" spans="3:30" x14ac:dyDescent="0.6">
      <c r="C663" s="16"/>
      <c r="E663" s="16"/>
      <c r="H663" s="16"/>
      <c r="J663" s="16"/>
      <c r="M663" s="16"/>
      <c r="O663" s="16"/>
      <c r="R663" s="16"/>
      <c r="T663" s="16"/>
      <c r="W663" s="16"/>
      <c r="Y663" s="16"/>
      <c r="AB663" s="16"/>
      <c r="AD663" s="16"/>
    </row>
    <row r="664" spans="3:30" x14ac:dyDescent="0.6">
      <c r="C664" s="16"/>
      <c r="E664" s="16"/>
      <c r="H664" s="16"/>
      <c r="J664" s="16"/>
      <c r="M664" s="16"/>
      <c r="O664" s="16"/>
      <c r="R664" s="16"/>
      <c r="T664" s="16"/>
      <c r="W664" s="16"/>
      <c r="Y664" s="16"/>
      <c r="AB664" s="16"/>
      <c r="AD664" s="16"/>
    </row>
    <row r="665" spans="3:30" x14ac:dyDescent="0.6">
      <c r="C665" s="16"/>
      <c r="E665" s="16"/>
      <c r="H665" s="16"/>
      <c r="J665" s="16"/>
      <c r="M665" s="16"/>
      <c r="O665" s="16"/>
      <c r="R665" s="16"/>
      <c r="T665" s="16"/>
      <c r="W665" s="16"/>
      <c r="Y665" s="16"/>
      <c r="AB665" s="16"/>
      <c r="AD665" s="16"/>
    </row>
    <row r="666" spans="3:30" x14ac:dyDescent="0.6">
      <c r="C666" s="16"/>
      <c r="E666" s="16"/>
      <c r="H666" s="16"/>
      <c r="J666" s="16"/>
      <c r="M666" s="16"/>
      <c r="O666" s="16"/>
      <c r="R666" s="16"/>
      <c r="T666" s="16"/>
      <c r="W666" s="16"/>
      <c r="Y666" s="16"/>
      <c r="AB666" s="16"/>
      <c r="AD666" s="16"/>
    </row>
    <row r="667" spans="3:30" x14ac:dyDescent="0.6">
      <c r="C667" s="16"/>
      <c r="E667" s="16"/>
      <c r="H667" s="16"/>
      <c r="J667" s="16"/>
      <c r="M667" s="16"/>
      <c r="O667" s="16"/>
      <c r="R667" s="16"/>
      <c r="T667" s="16"/>
      <c r="W667" s="16"/>
      <c r="Y667" s="16"/>
      <c r="AB667" s="16"/>
      <c r="AD667" s="16"/>
    </row>
    <row r="668" spans="3:30" x14ac:dyDescent="0.6">
      <c r="C668" s="16"/>
      <c r="E668" s="16"/>
      <c r="H668" s="16"/>
      <c r="J668" s="16"/>
      <c r="M668" s="16"/>
      <c r="O668" s="16"/>
      <c r="R668" s="16"/>
      <c r="T668" s="16"/>
      <c r="W668" s="16"/>
      <c r="Y668" s="16"/>
      <c r="AB668" s="16"/>
      <c r="AD668" s="16"/>
    </row>
    <row r="669" spans="3:30" x14ac:dyDescent="0.6">
      <c r="C669" s="16"/>
      <c r="E669" s="16"/>
      <c r="H669" s="16"/>
      <c r="J669" s="16"/>
      <c r="M669" s="16"/>
      <c r="O669" s="16"/>
      <c r="R669" s="16"/>
      <c r="T669" s="16"/>
      <c r="W669" s="16"/>
      <c r="Y669" s="16"/>
      <c r="AB669" s="16"/>
      <c r="AD669" s="16"/>
    </row>
    <row r="670" spans="3:30" x14ac:dyDescent="0.6">
      <c r="C670" s="16"/>
      <c r="E670" s="16"/>
      <c r="H670" s="16"/>
      <c r="J670" s="16"/>
      <c r="M670" s="16"/>
      <c r="O670" s="16"/>
      <c r="R670" s="16"/>
      <c r="T670" s="16"/>
      <c r="W670" s="16"/>
      <c r="Y670" s="16"/>
      <c r="AB670" s="16"/>
      <c r="AD670" s="16"/>
    </row>
    <row r="671" spans="3:30" x14ac:dyDescent="0.6">
      <c r="C671" s="16"/>
      <c r="E671" s="16"/>
      <c r="H671" s="16"/>
      <c r="J671" s="16"/>
      <c r="M671" s="16"/>
      <c r="O671" s="16"/>
      <c r="R671" s="16"/>
      <c r="T671" s="16"/>
      <c r="W671" s="16"/>
      <c r="Y671" s="16"/>
      <c r="AB671" s="16"/>
      <c r="AD671" s="16"/>
    </row>
    <row r="672" spans="3:30" x14ac:dyDescent="0.6">
      <c r="C672" s="16"/>
      <c r="E672" s="16"/>
      <c r="H672" s="16"/>
      <c r="J672" s="16"/>
      <c r="M672" s="16"/>
      <c r="O672" s="16"/>
      <c r="R672" s="16"/>
      <c r="T672" s="16"/>
      <c r="W672" s="16"/>
      <c r="Y672" s="16"/>
      <c r="AB672" s="16"/>
      <c r="AD672" s="16"/>
    </row>
    <row r="673" spans="3:30" x14ac:dyDescent="0.6">
      <c r="C673" s="16"/>
      <c r="E673" s="16"/>
      <c r="H673" s="16"/>
      <c r="J673" s="16"/>
      <c r="M673" s="16"/>
      <c r="O673" s="16"/>
      <c r="R673" s="16"/>
      <c r="T673" s="16"/>
      <c r="W673" s="16"/>
      <c r="Y673" s="16"/>
      <c r="AB673" s="16"/>
      <c r="AD673" s="16"/>
    </row>
    <row r="674" spans="3:30" x14ac:dyDescent="0.6">
      <c r="C674" s="16"/>
      <c r="E674" s="16"/>
      <c r="H674" s="16"/>
      <c r="J674" s="16"/>
      <c r="M674" s="16"/>
      <c r="O674" s="16"/>
      <c r="R674" s="16"/>
      <c r="T674" s="16"/>
      <c r="W674" s="16"/>
      <c r="Y674" s="16"/>
      <c r="AB674" s="16"/>
      <c r="AD674" s="16"/>
    </row>
    <row r="675" spans="3:30" x14ac:dyDescent="0.6">
      <c r="C675" s="16"/>
      <c r="E675" s="16"/>
      <c r="H675" s="16"/>
      <c r="J675" s="16"/>
      <c r="M675" s="16"/>
      <c r="O675" s="16"/>
      <c r="R675" s="16"/>
      <c r="T675" s="16"/>
      <c r="W675" s="16"/>
      <c r="Y675" s="16"/>
      <c r="AB675" s="16"/>
      <c r="AD675" s="16"/>
    </row>
    <row r="676" spans="3:30" x14ac:dyDescent="0.6">
      <c r="C676" s="16"/>
      <c r="E676" s="16"/>
      <c r="H676" s="16"/>
      <c r="J676" s="16"/>
      <c r="M676" s="16"/>
      <c r="O676" s="16"/>
      <c r="R676" s="16"/>
      <c r="T676" s="16"/>
      <c r="W676" s="16"/>
      <c r="Y676" s="16"/>
      <c r="AB676" s="16"/>
      <c r="AD676" s="16"/>
    </row>
    <row r="677" spans="3:30" x14ac:dyDescent="0.6">
      <c r="C677" s="16"/>
      <c r="E677" s="16"/>
      <c r="H677" s="16"/>
      <c r="J677" s="16"/>
      <c r="M677" s="16"/>
      <c r="O677" s="16"/>
      <c r="R677" s="16"/>
      <c r="T677" s="16"/>
      <c r="W677" s="16"/>
      <c r="Y677" s="16"/>
      <c r="AB677" s="16"/>
      <c r="AD677" s="16"/>
    </row>
    <row r="678" spans="3:30" x14ac:dyDescent="0.6">
      <c r="C678" s="16"/>
      <c r="E678" s="16"/>
      <c r="H678" s="16"/>
      <c r="J678" s="16"/>
      <c r="M678" s="16"/>
      <c r="O678" s="16"/>
      <c r="R678" s="16"/>
      <c r="T678" s="16"/>
      <c r="W678" s="16"/>
      <c r="Y678" s="16"/>
      <c r="AB678" s="16"/>
      <c r="AD678" s="16"/>
    </row>
    <row r="679" spans="3:30" x14ac:dyDescent="0.6">
      <c r="C679" s="16"/>
      <c r="E679" s="16"/>
      <c r="H679" s="16"/>
      <c r="J679" s="16"/>
      <c r="M679" s="16"/>
      <c r="O679" s="16"/>
      <c r="R679" s="16"/>
      <c r="T679" s="16"/>
      <c r="W679" s="16"/>
      <c r="Y679" s="16"/>
      <c r="AB679" s="16"/>
      <c r="AD679" s="16"/>
    </row>
    <row r="680" spans="3:30" x14ac:dyDescent="0.6">
      <c r="C680" s="16"/>
      <c r="E680" s="16"/>
      <c r="H680" s="16"/>
      <c r="J680" s="16"/>
      <c r="M680" s="16"/>
      <c r="O680" s="16"/>
      <c r="R680" s="16"/>
      <c r="T680" s="16"/>
      <c r="W680" s="16"/>
      <c r="Y680" s="16"/>
      <c r="AB680" s="16"/>
      <c r="AD680" s="16"/>
    </row>
    <row r="681" spans="3:30" x14ac:dyDescent="0.6">
      <c r="C681" s="16"/>
      <c r="E681" s="16"/>
      <c r="H681" s="16"/>
      <c r="J681" s="16"/>
      <c r="M681" s="16"/>
      <c r="O681" s="16"/>
      <c r="R681" s="16"/>
      <c r="T681" s="16"/>
      <c r="W681" s="16"/>
      <c r="Y681" s="16"/>
      <c r="AB681" s="16"/>
      <c r="AD681" s="16"/>
    </row>
    <row r="682" spans="3:30" x14ac:dyDescent="0.6">
      <c r="C682" s="16"/>
      <c r="E682" s="16"/>
      <c r="H682" s="16"/>
      <c r="J682" s="16"/>
      <c r="M682" s="16"/>
      <c r="O682" s="16"/>
      <c r="R682" s="16"/>
      <c r="T682" s="16"/>
      <c r="W682" s="16"/>
      <c r="Y682" s="16"/>
      <c r="AB682" s="16"/>
      <c r="AD682" s="16"/>
    </row>
    <row r="683" spans="3:30" x14ac:dyDescent="0.6">
      <c r="C683" s="16"/>
      <c r="E683" s="16"/>
      <c r="H683" s="16"/>
      <c r="J683" s="16"/>
      <c r="M683" s="16"/>
      <c r="O683" s="16"/>
      <c r="R683" s="16"/>
      <c r="T683" s="16"/>
      <c r="W683" s="16"/>
      <c r="Y683" s="16"/>
      <c r="AB683" s="16"/>
      <c r="AD683" s="16"/>
    </row>
    <row r="684" spans="3:30" x14ac:dyDescent="0.6">
      <c r="C684" s="16"/>
      <c r="E684" s="16"/>
      <c r="H684" s="16"/>
      <c r="J684" s="16"/>
      <c r="M684" s="16"/>
      <c r="O684" s="16"/>
      <c r="R684" s="16"/>
      <c r="T684" s="16"/>
      <c r="W684" s="16"/>
      <c r="Y684" s="16"/>
      <c r="AB684" s="16"/>
      <c r="AD684" s="16"/>
    </row>
    <row r="685" spans="3:30" x14ac:dyDescent="0.6">
      <c r="C685" s="16"/>
      <c r="E685" s="16"/>
      <c r="H685" s="16"/>
      <c r="J685" s="16"/>
      <c r="M685" s="16"/>
      <c r="O685" s="16"/>
      <c r="R685" s="16"/>
      <c r="T685" s="16"/>
      <c r="W685" s="16"/>
      <c r="Y685" s="16"/>
      <c r="AB685" s="16"/>
      <c r="AD685" s="16"/>
    </row>
    <row r="686" spans="3:30" x14ac:dyDescent="0.6">
      <c r="C686" s="16"/>
      <c r="E686" s="16"/>
      <c r="H686" s="16"/>
      <c r="J686" s="16"/>
      <c r="M686" s="16"/>
      <c r="O686" s="16"/>
      <c r="R686" s="16"/>
      <c r="T686" s="16"/>
      <c r="W686" s="16"/>
      <c r="Y686" s="16"/>
      <c r="AB686" s="16"/>
      <c r="AD686" s="16"/>
    </row>
    <row r="687" spans="3:30" x14ac:dyDescent="0.6">
      <c r="C687" s="16"/>
      <c r="E687" s="16"/>
      <c r="H687" s="16"/>
      <c r="J687" s="16"/>
      <c r="M687" s="16"/>
      <c r="O687" s="16"/>
      <c r="R687" s="16"/>
      <c r="T687" s="16"/>
      <c r="W687" s="16"/>
      <c r="Y687" s="16"/>
      <c r="AB687" s="16"/>
      <c r="AD687" s="16"/>
    </row>
    <row r="688" spans="3:30" x14ac:dyDescent="0.6">
      <c r="C688" s="16"/>
      <c r="E688" s="16"/>
      <c r="H688" s="16"/>
      <c r="J688" s="16"/>
      <c r="M688" s="16"/>
      <c r="O688" s="16"/>
      <c r="R688" s="16"/>
      <c r="T688" s="16"/>
      <c r="W688" s="16"/>
      <c r="Y688" s="16"/>
      <c r="AB688" s="16"/>
      <c r="AD688" s="16"/>
    </row>
    <row r="689" spans="3:30" x14ac:dyDescent="0.6">
      <c r="C689" s="16"/>
      <c r="E689" s="16"/>
      <c r="H689" s="16"/>
      <c r="J689" s="16"/>
      <c r="M689" s="16"/>
      <c r="O689" s="16"/>
      <c r="R689" s="16"/>
      <c r="T689" s="16"/>
      <c r="W689" s="16"/>
      <c r="Y689" s="16"/>
      <c r="AB689" s="16"/>
      <c r="AD689" s="16"/>
    </row>
    <row r="690" spans="3:30" x14ac:dyDescent="0.6">
      <c r="C690" s="16"/>
      <c r="E690" s="16"/>
      <c r="H690" s="16"/>
      <c r="J690" s="16"/>
      <c r="M690" s="16"/>
      <c r="O690" s="16"/>
      <c r="R690" s="16"/>
      <c r="T690" s="16"/>
      <c r="W690" s="16"/>
      <c r="Y690" s="16"/>
      <c r="AB690" s="16"/>
      <c r="AD690" s="16"/>
    </row>
    <row r="691" spans="3:30" x14ac:dyDescent="0.6">
      <c r="C691" s="16"/>
      <c r="E691" s="16"/>
      <c r="H691" s="16"/>
      <c r="J691" s="16"/>
      <c r="M691" s="16"/>
      <c r="O691" s="16"/>
      <c r="R691" s="16"/>
      <c r="T691" s="16"/>
      <c r="W691" s="16"/>
      <c r="Y691" s="16"/>
      <c r="AB691" s="16"/>
      <c r="AD691" s="16"/>
    </row>
    <row r="692" spans="3:30" x14ac:dyDescent="0.6">
      <c r="C692" s="16"/>
      <c r="E692" s="16"/>
      <c r="H692" s="16"/>
      <c r="J692" s="16"/>
      <c r="M692" s="16"/>
      <c r="O692" s="16"/>
      <c r="R692" s="16"/>
      <c r="T692" s="16"/>
      <c r="W692" s="16"/>
      <c r="Y692" s="16"/>
      <c r="AB692" s="16"/>
      <c r="AD692" s="16"/>
    </row>
    <row r="693" spans="3:30" x14ac:dyDescent="0.6">
      <c r="C693" s="16"/>
      <c r="E693" s="16"/>
      <c r="H693" s="16"/>
      <c r="J693" s="16"/>
      <c r="M693" s="16"/>
      <c r="O693" s="16"/>
      <c r="R693" s="16"/>
      <c r="T693" s="16"/>
      <c r="W693" s="16"/>
      <c r="Y693" s="16"/>
      <c r="AB693" s="16"/>
      <c r="AD693" s="16"/>
    </row>
    <row r="694" spans="3:30" x14ac:dyDescent="0.6">
      <c r="C694" s="16"/>
      <c r="E694" s="16"/>
      <c r="H694" s="16"/>
      <c r="J694" s="16"/>
      <c r="M694" s="16"/>
      <c r="O694" s="16"/>
      <c r="R694" s="16"/>
      <c r="T694" s="16"/>
      <c r="W694" s="16"/>
      <c r="Y694" s="16"/>
      <c r="AB694" s="16"/>
      <c r="AD694" s="16"/>
    </row>
    <row r="695" spans="3:30" x14ac:dyDescent="0.6">
      <c r="C695" s="16"/>
      <c r="E695" s="16"/>
      <c r="H695" s="16"/>
      <c r="J695" s="16"/>
      <c r="M695" s="16"/>
      <c r="O695" s="16"/>
      <c r="R695" s="16"/>
      <c r="T695" s="16"/>
      <c r="W695" s="16"/>
      <c r="Y695" s="16"/>
      <c r="AB695" s="16"/>
      <c r="AD695" s="16"/>
    </row>
    <row r="696" spans="3:30" x14ac:dyDescent="0.6">
      <c r="C696" s="16"/>
      <c r="E696" s="16"/>
      <c r="H696" s="16"/>
      <c r="J696" s="16"/>
      <c r="M696" s="16"/>
      <c r="O696" s="16"/>
      <c r="R696" s="16"/>
      <c r="T696" s="16"/>
      <c r="W696" s="16"/>
      <c r="Y696" s="16"/>
      <c r="AB696" s="16"/>
      <c r="AD696" s="16"/>
    </row>
    <row r="697" spans="3:30" x14ac:dyDescent="0.6">
      <c r="C697" s="16"/>
      <c r="E697" s="16"/>
      <c r="H697" s="16"/>
      <c r="J697" s="16"/>
      <c r="M697" s="16"/>
      <c r="O697" s="16"/>
      <c r="R697" s="16"/>
      <c r="T697" s="16"/>
      <c r="W697" s="16"/>
      <c r="Y697" s="16"/>
      <c r="AB697" s="16"/>
      <c r="AD697" s="16"/>
    </row>
    <row r="698" spans="3:30" x14ac:dyDescent="0.6">
      <c r="C698" s="16"/>
      <c r="E698" s="16"/>
      <c r="H698" s="16"/>
      <c r="J698" s="16"/>
      <c r="M698" s="16"/>
      <c r="O698" s="16"/>
      <c r="R698" s="16"/>
      <c r="T698" s="16"/>
      <c r="W698" s="16"/>
      <c r="Y698" s="16"/>
      <c r="AB698" s="16"/>
      <c r="AD698" s="16"/>
    </row>
    <row r="699" spans="3:30" x14ac:dyDescent="0.6">
      <c r="C699" s="16"/>
      <c r="E699" s="16"/>
      <c r="H699" s="16"/>
      <c r="J699" s="16"/>
      <c r="M699" s="16"/>
      <c r="O699" s="16"/>
      <c r="R699" s="16"/>
      <c r="T699" s="16"/>
      <c r="W699" s="16"/>
      <c r="Y699" s="16"/>
      <c r="AB699" s="16"/>
      <c r="AD699" s="16"/>
    </row>
    <row r="700" spans="3:30" x14ac:dyDescent="0.6">
      <c r="C700" s="16"/>
      <c r="E700" s="16"/>
      <c r="H700" s="16"/>
      <c r="J700" s="16"/>
      <c r="M700" s="16"/>
      <c r="O700" s="16"/>
      <c r="R700" s="16"/>
      <c r="T700" s="16"/>
      <c r="W700" s="16"/>
      <c r="Y700" s="16"/>
      <c r="AB700" s="16"/>
      <c r="AD700" s="16"/>
    </row>
    <row r="701" spans="3:30" x14ac:dyDescent="0.6">
      <c r="C701" s="16"/>
      <c r="E701" s="16"/>
      <c r="H701" s="16"/>
      <c r="J701" s="16"/>
      <c r="M701" s="16"/>
      <c r="O701" s="16"/>
      <c r="R701" s="16"/>
      <c r="T701" s="16"/>
      <c r="W701" s="16"/>
      <c r="Y701" s="16"/>
      <c r="AB701" s="16"/>
      <c r="AD701" s="16"/>
    </row>
    <row r="702" spans="3:30" x14ac:dyDescent="0.6">
      <c r="C702" s="16"/>
      <c r="E702" s="16"/>
      <c r="H702" s="16"/>
      <c r="J702" s="16"/>
      <c r="M702" s="16"/>
      <c r="O702" s="16"/>
      <c r="R702" s="16"/>
      <c r="T702" s="16"/>
      <c r="W702" s="16"/>
      <c r="Y702" s="16"/>
      <c r="AB702" s="16"/>
      <c r="AD702" s="16"/>
    </row>
    <row r="703" spans="3:30" x14ac:dyDescent="0.6">
      <c r="C703" s="16"/>
      <c r="E703" s="16"/>
      <c r="H703" s="16"/>
      <c r="J703" s="16"/>
      <c r="M703" s="16"/>
      <c r="O703" s="16"/>
      <c r="R703" s="16"/>
      <c r="T703" s="16"/>
      <c r="W703" s="16"/>
      <c r="Y703" s="16"/>
      <c r="AB703" s="16"/>
      <c r="AD703" s="16"/>
    </row>
    <row r="704" spans="3:30" x14ac:dyDescent="0.6">
      <c r="C704" s="16"/>
      <c r="E704" s="16"/>
      <c r="H704" s="16"/>
      <c r="J704" s="16"/>
      <c r="M704" s="16"/>
      <c r="O704" s="16"/>
      <c r="R704" s="16"/>
      <c r="T704" s="16"/>
      <c r="W704" s="16"/>
      <c r="Y704" s="16"/>
      <c r="AB704" s="16"/>
      <c r="AD704" s="16"/>
    </row>
    <row r="705" spans="3:30" x14ac:dyDescent="0.6">
      <c r="C705" s="16"/>
      <c r="E705" s="16"/>
      <c r="H705" s="16"/>
      <c r="J705" s="16"/>
      <c r="M705" s="16"/>
      <c r="O705" s="16"/>
      <c r="R705" s="16"/>
      <c r="T705" s="16"/>
      <c r="W705" s="16"/>
      <c r="Y705" s="16"/>
      <c r="AB705" s="16"/>
      <c r="AD705" s="16"/>
    </row>
    <row r="706" spans="3:30" x14ac:dyDescent="0.6">
      <c r="C706" s="16"/>
      <c r="E706" s="16"/>
      <c r="H706" s="16"/>
      <c r="J706" s="16"/>
      <c r="M706" s="16"/>
      <c r="O706" s="16"/>
      <c r="R706" s="16"/>
      <c r="T706" s="16"/>
      <c r="W706" s="16"/>
      <c r="Y706" s="16"/>
      <c r="AB706" s="16"/>
      <c r="AD706" s="16"/>
    </row>
    <row r="707" spans="3:30" x14ac:dyDescent="0.6">
      <c r="C707" s="16"/>
      <c r="E707" s="16"/>
      <c r="H707" s="16"/>
      <c r="J707" s="16"/>
      <c r="M707" s="16"/>
      <c r="O707" s="16"/>
      <c r="R707" s="16"/>
      <c r="T707" s="16"/>
      <c r="W707" s="16"/>
      <c r="Y707" s="16"/>
      <c r="AB707" s="16"/>
      <c r="AD707" s="16"/>
    </row>
    <row r="708" spans="3:30" x14ac:dyDescent="0.6">
      <c r="C708" s="16"/>
      <c r="E708" s="16"/>
      <c r="H708" s="16"/>
      <c r="J708" s="16"/>
      <c r="M708" s="16"/>
      <c r="O708" s="16"/>
      <c r="R708" s="16"/>
      <c r="T708" s="16"/>
      <c r="W708" s="16"/>
      <c r="Y708" s="16"/>
      <c r="AB708" s="16"/>
      <c r="AD708" s="16"/>
    </row>
    <row r="709" spans="3:30" x14ac:dyDescent="0.6">
      <c r="C709" s="16"/>
      <c r="E709" s="16"/>
      <c r="H709" s="16"/>
      <c r="J709" s="16"/>
      <c r="M709" s="16"/>
      <c r="O709" s="16"/>
      <c r="R709" s="16"/>
      <c r="T709" s="16"/>
      <c r="W709" s="16"/>
      <c r="Y709" s="16"/>
      <c r="AB709" s="16"/>
      <c r="AD709" s="16"/>
    </row>
    <row r="710" spans="3:30" x14ac:dyDescent="0.6">
      <c r="C710" s="16"/>
      <c r="E710" s="16"/>
      <c r="H710" s="16"/>
      <c r="J710" s="16"/>
      <c r="M710" s="16"/>
      <c r="O710" s="16"/>
      <c r="R710" s="16"/>
      <c r="T710" s="16"/>
      <c r="W710" s="16"/>
      <c r="Y710" s="16"/>
      <c r="AB710" s="16"/>
      <c r="AD710" s="16"/>
    </row>
    <row r="711" spans="3:30" x14ac:dyDescent="0.6">
      <c r="C711" s="16"/>
      <c r="E711" s="16"/>
      <c r="H711" s="16"/>
      <c r="J711" s="16"/>
      <c r="M711" s="16"/>
      <c r="O711" s="16"/>
      <c r="R711" s="16"/>
      <c r="T711" s="16"/>
      <c r="W711" s="16"/>
      <c r="Y711" s="16"/>
      <c r="AB711" s="16"/>
      <c r="AD711" s="16"/>
    </row>
    <row r="712" spans="3:30" x14ac:dyDescent="0.6">
      <c r="C712" s="16"/>
      <c r="E712" s="16"/>
      <c r="H712" s="16"/>
      <c r="J712" s="16"/>
      <c r="M712" s="16"/>
      <c r="O712" s="16"/>
      <c r="R712" s="16"/>
      <c r="T712" s="16"/>
      <c r="W712" s="16"/>
      <c r="Y712" s="16"/>
      <c r="AB712" s="16"/>
      <c r="AD712" s="16"/>
    </row>
    <row r="713" spans="3:30" x14ac:dyDescent="0.6">
      <c r="C713" s="16"/>
      <c r="E713" s="16"/>
      <c r="H713" s="16"/>
      <c r="J713" s="16"/>
      <c r="M713" s="16"/>
      <c r="O713" s="16"/>
      <c r="R713" s="16"/>
      <c r="T713" s="16"/>
      <c r="W713" s="16"/>
      <c r="Y713" s="16"/>
      <c r="AB713" s="16"/>
      <c r="AD713" s="16"/>
    </row>
    <row r="714" spans="3:30" x14ac:dyDescent="0.6">
      <c r="C714" s="16"/>
      <c r="E714" s="16"/>
      <c r="H714" s="16"/>
      <c r="J714" s="16"/>
      <c r="M714" s="16"/>
      <c r="O714" s="16"/>
      <c r="R714" s="16"/>
      <c r="T714" s="16"/>
      <c r="W714" s="16"/>
      <c r="Y714" s="16"/>
      <c r="AB714" s="16"/>
      <c r="AD714" s="16"/>
    </row>
    <row r="715" spans="3:30" x14ac:dyDescent="0.6">
      <c r="C715" s="16"/>
      <c r="E715" s="16"/>
      <c r="H715" s="16"/>
      <c r="J715" s="16"/>
      <c r="M715" s="16"/>
      <c r="O715" s="16"/>
      <c r="R715" s="16"/>
      <c r="T715" s="16"/>
      <c r="W715" s="16"/>
      <c r="Y715" s="16"/>
      <c r="AB715" s="16"/>
      <c r="AD715" s="16"/>
    </row>
    <row r="716" spans="3:30" x14ac:dyDescent="0.6">
      <c r="C716" s="16"/>
      <c r="E716" s="16"/>
      <c r="H716" s="16"/>
      <c r="J716" s="16"/>
      <c r="M716" s="16"/>
      <c r="O716" s="16"/>
      <c r="R716" s="16"/>
      <c r="T716" s="16"/>
      <c r="W716" s="16"/>
      <c r="Y716" s="16"/>
      <c r="AB716" s="16"/>
      <c r="AD716" s="16"/>
    </row>
    <row r="717" spans="3:30" x14ac:dyDescent="0.6">
      <c r="C717" s="16"/>
      <c r="E717" s="16"/>
      <c r="H717" s="16"/>
      <c r="J717" s="16"/>
      <c r="M717" s="16"/>
      <c r="O717" s="16"/>
      <c r="R717" s="16"/>
      <c r="T717" s="16"/>
      <c r="W717" s="16"/>
      <c r="Y717" s="16"/>
      <c r="AB717" s="16"/>
      <c r="AD717" s="16"/>
    </row>
    <row r="718" spans="3:30" x14ac:dyDescent="0.6">
      <c r="C718" s="16"/>
      <c r="E718" s="16"/>
      <c r="H718" s="16"/>
      <c r="J718" s="16"/>
      <c r="M718" s="16"/>
      <c r="O718" s="16"/>
      <c r="R718" s="16"/>
      <c r="T718" s="16"/>
      <c r="W718" s="16"/>
      <c r="Y718" s="16"/>
      <c r="AB718" s="16"/>
      <c r="AD718" s="16"/>
    </row>
    <row r="719" spans="3:30" x14ac:dyDescent="0.6">
      <c r="C719" s="16"/>
      <c r="E719" s="16"/>
      <c r="H719" s="16"/>
      <c r="J719" s="16"/>
      <c r="M719" s="16"/>
      <c r="O719" s="16"/>
      <c r="R719" s="16"/>
      <c r="T719" s="16"/>
      <c r="W719" s="16"/>
      <c r="Y719" s="16"/>
      <c r="AB719" s="16"/>
      <c r="AD719" s="16"/>
    </row>
    <row r="720" spans="3:30" x14ac:dyDescent="0.6">
      <c r="C720" s="16"/>
      <c r="E720" s="16"/>
      <c r="H720" s="16"/>
      <c r="J720" s="16"/>
      <c r="M720" s="16"/>
      <c r="O720" s="16"/>
      <c r="R720" s="16"/>
      <c r="T720" s="16"/>
      <c r="W720" s="16"/>
      <c r="Y720" s="16"/>
      <c r="AB720" s="16"/>
      <c r="AD720" s="16"/>
    </row>
    <row r="721" spans="3:30" x14ac:dyDescent="0.6">
      <c r="C721" s="16"/>
      <c r="E721" s="16"/>
      <c r="H721" s="16"/>
      <c r="J721" s="16"/>
      <c r="M721" s="16"/>
      <c r="O721" s="16"/>
      <c r="R721" s="16"/>
      <c r="T721" s="16"/>
      <c r="W721" s="16"/>
      <c r="Y721" s="16"/>
      <c r="AB721" s="16"/>
      <c r="AD721" s="16"/>
    </row>
    <row r="722" spans="3:30" x14ac:dyDescent="0.6">
      <c r="C722" s="16"/>
      <c r="E722" s="16"/>
      <c r="H722" s="16"/>
      <c r="J722" s="16"/>
      <c r="M722" s="16"/>
      <c r="O722" s="16"/>
      <c r="R722" s="16"/>
      <c r="T722" s="16"/>
      <c r="W722" s="16"/>
      <c r="Y722" s="16"/>
      <c r="AB722" s="16"/>
      <c r="AD722" s="16"/>
    </row>
    <row r="723" spans="3:30" x14ac:dyDescent="0.6">
      <c r="C723" s="16"/>
      <c r="E723" s="16"/>
      <c r="H723" s="16"/>
      <c r="J723" s="16"/>
      <c r="M723" s="16"/>
      <c r="O723" s="16"/>
      <c r="R723" s="16"/>
      <c r="T723" s="16"/>
      <c r="W723" s="16"/>
      <c r="Y723" s="16"/>
      <c r="AB723" s="16"/>
      <c r="AD723" s="16"/>
    </row>
    <row r="724" spans="3:30" x14ac:dyDescent="0.6">
      <c r="C724" s="16"/>
      <c r="E724" s="16"/>
      <c r="H724" s="16"/>
      <c r="J724" s="16"/>
      <c r="M724" s="16"/>
      <c r="O724" s="16"/>
      <c r="R724" s="16"/>
      <c r="T724" s="16"/>
      <c r="W724" s="16"/>
      <c r="Y724" s="16"/>
      <c r="AB724" s="16"/>
      <c r="AD724" s="16"/>
    </row>
    <row r="725" spans="3:30" x14ac:dyDescent="0.6">
      <c r="C725" s="16"/>
      <c r="E725" s="16"/>
      <c r="H725" s="16"/>
      <c r="J725" s="16"/>
      <c r="M725" s="16"/>
      <c r="O725" s="16"/>
      <c r="R725" s="16"/>
      <c r="T725" s="16"/>
      <c r="W725" s="16"/>
      <c r="Y725" s="16"/>
      <c r="AB725" s="16"/>
      <c r="AD725" s="16"/>
    </row>
    <row r="726" spans="3:30" x14ac:dyDescent="0.6">
      <c r="C726" s="16"/>
      <c r="E726" s="16"/>
      <c r="H726" s="16"/>
      <c r="J726" s="16"/>
      <c r="M726" s="16"/>
      <c r="O726" s="16"/>
      <c r="R726" s="16"/>
      <c r="T726" s="16"/>
      <c r="W726" s="16"/>
      <c r="Y726" s="16"/>
      <c r="AB726" s="16"/>
      <c r="AD726" s="16"/>
    </row>
    <row r="727" spans="3:30" x14ac:dyDescent="0.6">
      <c r="C727" s="16"/>
      <c r="E727" s="16"/>
      <c r="H727" s="16"/>
      <c r="J727" s="16"/>
      <c r="M727" s="16"/>
      <c r="O727" s="16"/>
      <c r="R727" s="16"/>
      <c r="T727" s="16"/>
      <c r="W727" s="16"/>
      <c r="Y727" s="16"/>
      <c r="AB727" s="16"/>
      <c r="AD727" s="16"/>
    </row>
    <row r="728" spans="3:30" x14ac:dyDescent="0.6">
      <c r="C728" s="16"/>
      <c r="E728" s="16"/>
      <c r="H728" s="16"/>
      <c r="J728" s="16"/>
      <c r="M728" s="16"/>
      <c r="O728" s="16"/>
      <c r="R728" s="16"/>
      <c r="T728" s="16"/>
      <c r="W728" s="16"/>
      <c r="Y728" s="16"/>
      <c r="AB728" s="16"/>
      <c r="AD728" s="16"/>
    </row>
    <row r="729" spans="3:30" x14ac:dyDescent="0.6">
      <c r="C729" s="16"/>
      <c r="E729" s="16"/>
      <c r="H729" s="16"/>
      <c r="J729" s="16"/>
      <c r="M729" s="16"/>
      <c r="O729" s="16"/>
      <c r="R729" s="16"/>
      <c r="T729" s="16"/>
      <c r="W729" s="16"/>
      <c r="Y729" s="16"/>
      <c r="AB729" s="16"/>
      <c r="AD729" s="16"/>
    </row>
    <row r="730" spans="3:30" x14ac:dyDescent="0.6">
      <c r="C730" s="16"/>
      <c r="E730" s="16"/>
      <c r="H730" s="16"/>
      <c r="J730" s="16"/>
      <c r="M730" s="16"/>
      <c r="O730" s="16"/>
      <c r="R730" s="16"/>
      <c r="T730" s="16"/>
      <c r="W730" s="16"/>
      <c r="Y730" s="16"/>
      <c r="AB730" s="16"/>
      <c r="AD730" s="16"/>
    </row>
    <row r="731" spans="3:30" x14ac:dyDescent="0.6">
      <c r="C731" s="16"/>
      <c r="E731" s="16"/>
      <c r="H731" s="16"/>
      <c r="J731" s="16"/>
      <c r="M731" s="16"/>
      <c r="O731" s="16"/>
      <c r="R731" s="16"/>
      <c r="T731" s="16"/>
      <c r="W731" s="16"/>
      <c r="Y731" s="16"/>
      <c r="AB731" s="16"/>
      <c r="AD731" s="16"/>
    </row>
    <row r="732" spans="3:30" x14ac:dyDescent="0.6">
      <c r="C732" s="16"/>
      <c r="E732" s="16"/>
      <c r="H732" s="16"/>
      <c r="J732" s="16"/>
      <c r="M732" s="16"/>
      <c r="O732" s="16"/>
      <c r="R732" s="16"/>
      <c r="T732" s="16"/>
      <c r="W732" s="16"/>
      <c r="Y732" s="16"/>
      <c r="AB732" s="16"/>
      <c r="AD732" s="16"/>
    </row>
    <row r="733" spans="3:30" x14ac:dyDescent="0.6">
      <c r="C733" s="16"/>
      <c r="E733" s="16"/>
      <c r="H733" s="16"/>
      <c r="J733" s="16"/>
      <c r="M733" s="16"/>
      <c r="O733" s="16"/>
      <c r="R733" s="16"/>
      <c r="T733" s="16"/>
      <c r="W733" s="16"/>
      <c r="Y733" s="16"/>
      <c r="AB733" s="16"/>
      <c r="AD733" s="16"/>
    </row>
    <row r="734" spans="3:30" x14ac:dyDescent="0.6">
      <c r="C734" s="16"/>
      <c r="E734" s="16"/>
      <c r="H734" s="16"/>
      <c r="J734" s="16"/>
      <c r="M734" s="16"/>
      <c r="O734" s="16"/>
      <c r="R734" s="16"/>
      <c r="T734" s="16"/>
      <c r="W734" s="16"/>
      <c r="Y734" s="16"/>
      <c r="AB734" s="16"/>
      <c r="AD734" s="16"/>
    </row>
    <row r="735" spans="3:30" x14ac:dyDescent="0.6">
      <c r="C735" s="16"/>
      <c r="E735" s="16"/>
      <c r="H735" s="16"/>
      <c r="J735" s="16"/>
      <c r="M735" s="16"/>
      <c r="O735" s="16"/>
      <c r="R735" s="16"/>
      <c r="T735" s="16"/>
      <c r="W735" s="16"/>
      <c r="Y735" s="16"/>
      <c r="AB735" s="16"/>
      <c r="AD735" s="16"/>
    </row>
    <row r="736" spans="3:30" x14ac:dyDescent="0.6">
      <c r="C736" s="16"/>
      <c r="E736" s="16"/>
      <c r="H736" s="16"/>
      <c r="J736" s="16"/>
      <c r="M736" s="16"/>
      <c r="O736" s="16"/>
      <c r="R736" s="16"/>
      <c r="T736" s="16"/>
      <c r="W736" s="16"/>
      <c r="Y736" s="16"/>
      <c r="AB736" s="16"/>
      <c r="AD736" s="16"/>
    </row>
    <row r="737" spans="3:30" x14ac:dyDescent="0.6">
      <c r="C737" s="16"/>
      <c r="E737" s="16"/>
      <c r="H737" s="16"/>
      <c r="J737" s="16"/>
      <c r="M737" s="16"/>
      <c r="O737" s="16"/>
      <c r="R737" s="16"/>
      <c r="T737" s="16"/>
      <c r="W737" s="16"/>
      <c r="Y737" s="16"/>
      <c r="AB737" s="16"/>
      <c r="AD737" s="16"/>
    </row>
    <row r="738" spans="3:30" x14ac:dyDescent="0.6">
      <c r="C738" s="16"/>
      <c r="E738" s="16"/>
      <c r="H738" s="16"/>
      <c r="J738" s="16"/>
      <c r="M738" s="16"/>
      <c r="O738" s="16"/>
      <c r="R738" s="16"/>
      <c r="T738" s="16"/>
      <c r="W738" s="16"/>
      <c r="Y738" s="16"/>
      <c r="AB738" s="16"/>
      <c r="AD738" s="16"/>
    </row>
    <row r="739" spans="3:30" x14ac:dyDescent="0.6">
      <c r="C739" s="16"/>
      <c r="E739" s="16"/>
      <c r="H739" s="16"/>
      <c r="J739" s="16"/>
      <c r="M739" s="16"/>
      <c r="O739" s="16"/>
      <c r="R739" s="16"/>
      <c r="T739" s="16"/>
      <c r="W739" s="16"/>
      <c r="Y739" s="16"/>
      <c r="AB739" s="16"/>
      <c r="AD739" s="16"/>
    </row>
    <row r="740" spans="3:30" x14ac:dyDescent="0.6">
      <c r="C740" s="16"/>
      <c r="E740" s="16"/>
      <c r="H740" s="16"/>
      <c r="J740" s="16"/>
      <c r="M740" s="16"/>
      <c r="O740" s="16"/>
      <c r="R740" s="16"/>
      <c r="T740" s="16"/>
      <c r="W740" s="16"/>
      <c r="Y740" s="16"/>
      <c r="AB740" s="16"/>
      <c r="AD740" s="16"/>
    </row>
    <row r="741" spans="3:30" x14ac:dyDescent="0.6">
      <c r="C741" s="16"/>
      <c r="E741" s="16"/>
      <c r="H741" s="16"/>
      <c r="J741" s="16"/>
      <c r="M741" s="16"/>
      <c r="O741" s="16"/>
      <c r="R741" s="16"/>
      <c r="T741" s="16"/>
      <c r="W741" s="16"/>
      <c r="Y741" s="16"/>
      <c r="AB741" s="16"/>
      <c r="AD741" s="16"/>
    </row>
    <row r="742" spans="3:30" x14ac:dyDescent="0.6">
      <c r="C742" s="16"/>
      <c r="E742" s="16"/>
      <c r="H742" s="16"/>
      <c r="J742" s="16"/>
      <c r="M742" s="16"/>
      <c r="O742" s="16"/>
      <c r="R742" s="16"/>
      <c r="T742" s="16"/>
      <c r="W742" s="16"/>
      <c r="Y742" s="16"/>
      <c r="AB742" s="16"/>
      <c r="AD742" s="16"/>
    </row>
    <row r="743" spans="3:30" x14ac:dyDescent="0.6">
      <c r="C743" s="16"/>
      <c r="E743" s="16"/>
      <c r="H743" s="16"/>
      <c r="J743" s="16"/>
      <c r="M743" s="16"/>
      <c r="O743" s="16"/>
      <c r="R743" s="16"/>
      <c r="T743" s="16"/>
      <c r="W743" s="16"/>
      <c r="Y743" s="16"/>
      <c r="AB743" s="16"/>
      <c r="AD743" s="16"/>
    </row>
    <row r="744" spans="3:30" x14ac:dyDescent="0.6">
      <c r="C744" s="16"/>
      <c r="E744" s="16"/>
      <c r="H744" s="16"/>
      <c r="J744" s="16"/>
      <c r="M744" s="16"/>
      <c r="O744" s="16"/>
      <c r="R744" s="16"/>
      <c r="T744" s="16"/>
      <c r="W744" s="16"/>
      <c r="Y744" s="16"/>
      <c r="AB744" s="16"/>
      <c r="AD744" s="16"/>
    </row>
    <row r="745" spans="3:30" x14ac:dyDescent="0.6">
      <c r="C745" s="16"/>
      <c r="E745" s="16"/>
      <c r="H745" s="16"/>
      <c r="J745" s="16"/>
      <c r="M745" s="16"/>
      <c r="O745" s="16"/>
      <c r="R745" s="16"/>
      <c r="T745" s="16"/>
      <c r="W745" s="16"/>
      <c r="Y745" s="16"/>
      <c r="AB745" s="16"/>
      <c r="AD745" s="16"/>
    </row>
    <row r="746" spans="3:30" x14ac:dyDescent="0.6">
      <c r="C746" s="16"/>
      <c r="E746" s="16"/>
      <c r="H746" s="16"/>
      <c r="J746" s="16"/>
      <c r="M746" s="16"/>
      <c r="O746" s="16"/>
      <c r="R746" s="16"/>
      <c r="T746" s="16"/>
      <c r="W746" s="16"/>
      <c r="Y746" s="16"/>
      <c r="AB746" s="16"/>
      <c r="AD746" s="16"/>
    </row>
    <row r="747" spans="3:30" x14ac:dyDescent="0.6">
      <c r="C747" s="16"/>
      <c r="E747" s="16"/>
      <c r="H747" s="16"/>
      <c r="J747" s="16"/>
      <c r="M747" s="16"/>
      <c r="O747" s="16"/>
      <c r="R747" s="16"/>
      <c r="T747" s="16"/>
      <c r="W747" s="16"/>
      <c r="Y747" s="16"/>
      <c r="AB747" s="16"/>
      <c r="AD747" s="16"/>
    </row>
    <row r="748" spans="3:30" x14ac:dyDescent="0.6">
      <c r="C748" s="16"/>
      <c r="E748" s="16"/>
      <c r="H748" s="16"/>
      <c r="J748" s="16"/>
      <c r="M748" s="16"/>
      <c r="O748" s="16"/>
      <c r="R748" s="16"/>
      <c r="T748" s="16"/>
      <c r="W748" s="16"/>
      <c r="Y748" s="16"/>
      <c r="AB748" s="16"/>
      <c r="AD748" s="16"/>
    </row>
    <row r="749" spans="3:30" x14ac:dyDescent="0.6">
      <c r="C749" s="16"/>
      <c r="E749" s="16"/>
      <c r="H749" s="16"/>
      <c r="J749" s="16"/>
      <c r="M749" s="16"/>
      <c r="O749" s="16"/>
      <c r="R749" s="16"/>
      <c r="T749" s="16"/>
      <c r="W749" s="16"/>
      <c r="Y749" s="16"/>
      <c r="AB749" s="16"/>
      <c r="AD749" s="16"/>
    </row>
    <row r="750" spans="3:30" x14ac:dyDescent="0.6">
      <c r="C750" s="16"/>
      <c r="E750" s="16"/>
      <c r="H750" s="16"/>
      <c r="J750" s="16"/>
      <c r="M750" s="16"/>
      <c r="O750" s="16"/>
      <c r="R750" s="16"/>
      <c r="T750" s="16"/>
      <c r="W750" s="16"/>
      <c r="Y750" s="16"/>
      <c r="AB750" s="16"/>
      <c r="AD750" s="16"/>
    </row>
    <row r="751" spans="3:30" x14ac:dyDescent="0.6">
      <c r="C751" s="16"/>
      <c r="E751" s="16"/>
      <c r="H751" s="16"/>
      <c r="J751" s="16"/>
      <c r="M751" s="16"/>
      <c r="O751" s="16"/>
      <c r="R751" s="16"/>
      <c r="T751" s="16"/>
      <c r="W751" s="16"/>
      <c r="Y751" s="16"/>
      <c r="AB751" s="16"/>
      <c r="AD751" s="16"/>
    </row>
    <row r="752" spans="3:30" x14ac:dyDescent="0.6">
      <c r="C752" s="16"/>
      <c r="E752" s="16"/>
      <c r="H752" s="16"/>
      <c r="J752" s="16"/>
      <c r="M752" s="16"/>
      <c r="O752" s="16"/>
      <c r="R752" s="16"/>
      <c r="T752" s="16"/>
      <c r="W752" s="16"/>
      <c r="Y752" s="16"/>
      <c r="AB752" s="16"/>
      <c r="AD752" s="16"/>
    </row>
    <row r="753" spans="3:30" x14ac:dyDescent="0.6">
      <c r="C753" s="16"/>
      <c r="E753" s="16"/>
      <c r="H753" s="16"/>
      <c r="J753" s="16"/>
      <c r="M753" s="16"/>
      <c r="O753" s="16"/>
      <c r="R753" s="16"/>
      <c r="T753" s="16"/>
      <c r="W753" s="16"/>
      <c r="Y753" s="16"/>
      <c r="AB753" s="16"/>
      <c r="AD753" s="16"/>
    </row>
    <row r="754" spans="3:30" x14ac:dyDescent="0.6">
      <c r="C754" s="16"/>
      <c r="E754" s="16"/>
      <c r="H754" s="16"/>
      <c r="J754" s="16"/>
      <c r="M754" s="16"/>
      <c r="O754" s="16"/>
      <c r="R754" s="16"/>
      <c r="T754" s="16"/>
      <c r="W754" s="16"/>
      <c r="Y754" s="16"/>
      <c r="AB754" s="16"/>
      <c r="AD754" s="16"/>
    </row>
    <row r="755" spans="3:30" x14ac:dyDescent="0.6">
      <c r="C755" s="16"/>
      <c r="E755" s="16"/>
      <c r="H755" s="16"/>
      <c r="J755" s="16"/>
      <c r="M755" s="16"/>
      <c r="O755" s="16"/>
      <c r="R755" s="16"/>
      <c r="T755" s="16"/>
      <c r="W755" s="16"/>
      <c r="Y755" s="16"/>
      <c r="AB755" s="16"/>
      <c r="AD755" s="16"/>
    </row>
    <row r="756" spans="3:30" x14ac:dyDescent="0.6">
      <c r="C756" s="16"/>
      <c r="E756" s="16"/>
      <c r="H756" s="16"/>
      <c r="J756" s="16"/>
      <c r="M756" s="16"/>
      <c r="O756" s="16"/>
      <c r="R756" s="16"/>
      <c r="T756" s="16"/>
      <c r="W756" s="16"/>
      <c r="Y756" s="16"/>
      <c r="AB756" s="16"/>
      <c r="AD756" s="16"/>
    </row>
    <row r="757" spans="3:30" x14ac:dyDescent="0.6">
      <c r="C757" s="16"/>
      <c r="E757" s="16"/>
      <c r="H757" s="16"/>
      <c r="J757" s="16"/>
      <c r="M757" s="16"/>
      <c r="O757" s="16"/>
      <c r="R757" s="16"/>
      <c r="T757" s="16"/>
      <c r="W757" s="16"/>
      <c r="Y757" s="16"/>
      <c r="AB757" s="16"/>
      <c r="AD757" s="16"/>
    </row>
    <row r="758" spans="3:30" x14ac:dyDescent="0.6">
      <c r="C758" s="16"/>
      <c r="E758" s="16"/>
      <c r="H758" s="16"/>
      <c r="J758" s="16"/>
      <c r="M758" s="16"/>
      <c r="O758" s="16"/>
      <c r="R758" s="16"/>
      <c r="T758" s="16"/>
      <c r="W758" s="16"/>
      <c r="Y758" s="16"/>
      <c r="AB758" s="16"/>
      <c r="AD758" s="16"/>
    </row>
    <row r="759" spans="3:30" x14ac:dyDescent="0.6">
      <c r="C759" s="16"/>
      <c r="E759" s="16"/>
      <c r="H759" s="16"/>
      <c r="J759" s="16"/>
      <c r="M759" s="16"/>
      <c r="O759" s="16"/>
      <c r="R759" s="16"/>
      <c r="T759" s="16"/>
      <c r="W759" s="16"/>
      <c r="Y759" s="16"/>
      <c r="AB759" s="16"/>
      <c r="AD759" s="16"/>
    </row>
    <row r="760" spans="3:30" x14ac:dyDescent="0.6">
      <c r="C760" s="16"/>
      <c r="E760" s="16"/>
      <c r="H760" s="16"/>
      <c r="J760" s="16"/>
      <c r="M760" s="16"/>
      <c r="O760" s="16"/>
      <c r="R760" s="16"/>
      <c r="T760" s="16"/>
      <c r="W760" s="16"/>
      <c r="Y760" s="16"/>
      <c r="AB760" s="16"/>
      <c r="AD760" s="16"/>
    </row>
    <row r="761" spans="3:30" x14ac:dyDescent="0.6">
      <c r="C761" s="16"/>
      <c r="E761" s="16"/>
      <c r="H761" s="16"/>
      <c r="J761" s="16"/>
      <c r="M761" s="16"/>
      <c r="O761" s="16"/>
      <c r="R761" s="16"/>
      <c r="T761" s="16"/>
      <c r="W761" s="16"/>
      <c r="Y761" s="16"/>
      <c r="AB761" s="16"/>
      <c r="AD761" s="16"/>
    </row>
    <row r="762" spans="3:30" x14ac:dyDescent="0.6">
      <c r="C762" s="16"/>
      <c r="E762" s="16"/>
      <c r="H762" s="16"/>
      <c r="J762" s="16"/>
      <c r="M762" s="16"/>
      <c r="O762" s="16"/>
      <c r="R762" s="16"/>
      <c r="T762" s="16"/>
      <c r="W762" s="16"/>
      <c r="Y762" s="16"/>
      <c r="AB762" s="16"/>
      <c r="AD762" s="16"/>
    </row>
    <row r="763" spans="3:30" x14ac:dyDescent="0.6">
      <c r="C763" s="16"/>
      <c r="E763" s="16"/>
      <c r="H763" s="16"/>
      <c r="J763" s="16"/>
      <c r="M763" s="16"/>
      <c r="O763" s="16"/>
      <c r="R763" s="16"/>
      <c r="T763" s="16"/>
      <c r="W763" s="16"/>
      <c r="Y763" s="16"/>
      <c r="AB763" s="16"/>
      <c r="AD763" s="16"/>
    </row>
    <row r="764" spans="3:30" x14ac:dyDescent="0.6">
      <c r="C764" s="16"/>
      <c r="E764" s="16"/>
      <c r="H764" s="16"/>
      <c r="J764" s="16"/>
      <c r="M764" s="16"/>
      <c r="O764" s="16"/>
      <c r="R764" s="16"/>
      <c r="T764" s="16"/>
      <c r="W764" s="16"/>
      <c r="Y764" s="16"/>
      <c r="AB764" s="16"/>
      <c r="AD764" s="16"/>
    </row>
    <row r="765" spans="3:30" x14ac:dyDescent="0.6">
      <c r="C765" s="16"/>
      <c r="E765" s="16"/>
      <c r="H765" s="16"/>
      <c r="J765" s="16"/>
      <c r="M765" s="16"/>
      <c r="O765" s="16"/>
      <c r="R765" s="16"/>
      <c r="T765" s="16"/>
      <c r="W765" s="16"/>
      <c r="Y765" s="16"/>
      <c r="AB765" s="16"/>
      <c r="AD765" s="16"/>
    </row>
    <row r="766" spans="3:30" x14ac:dyDescent="0.6">
      <c r="C766" s="16"/>
      <c r="E766" s="16"/>
      <c r="H766" s="16"/>
      <c r="J766" s="16"/>
      <c r="M766" s="16"/>
      <c r="O766" s="16"/>
      <c r="R766" s="16"/>
      <c r="T766" s="16"/>
      <c r="W766" s="16"/>
      <c r="Y766" s="16"/>
      <c r="AB766" s="16"/>
      <c r="AD766" s="16"/>
    </row>
    <row r="767" spans="3:30" x14ac:dyDescent="0.6">
      <c r="C767" s="16"/>
      <c r="E767" s="16"/>
      <c r="H767" s="16"/>
      <c r="J767" s="16"/>
      <c r="M767" s="16"/>
      <c r="O767" s="16"/>
      <c r="R767" s="16"/>
      <c r="T767" s="16"/>
      <c r="W767" s="16"/>
      <c r="Y767" s="16"/>
      <c r="AB767" s="16"/>
      <c r="AD767" s="16"/>
    </row>
    <row r="768" spans="3:30" x14ac:dyDescent="0.6">
      <c r="C768" s="16"/>
      <c r="E768" s="16"/>
      <c r="H768" s="16"/>
      <c r="J768" s="16"/>
      <c r="M768" s="16"/>
      <c r="O768" s="16"/>
      <c r="R768" s="16"/>
      <c r="T768" s="16"/>
      <c r="W768" s="16"/>
      <c r="Y768" s="16"/>
      <c r="AB768" s="16"/>
      <c r="AD768" s="16"/>
    </row>
    <row r="769" spans="3:30" x14ac:dyDescent="0.6">
      <c r="C769" s="16"/>
      <c r="E769" s="16"/>
      <c r="H769" s="16"/>
      <c r="J769" s="16"/>
      <c r="M769" s="16"/>
      <c r="O769" s="16"/>
      <c r="R769" s="16"/>
      <c r="T769" s="16"/>
      <c r="W769" s="16"/>
      <c r="Y769" s="16"/>
      <c r="AB769" s="16"/>
      <c r="AD769" s="16"/>
    </row>
    <row r="770" spans="3:30" x14ac:dyDescent="0.6">
      <c r="C770" s="16"/>
      <c r="E770" s="16"/>
      <c r="H770" s="16"/>
      <c r="J770" s="16"/>
      <c r="M770" s="16"/>
      <c r="O770" s="16"/>
      <c r="R770" s="16"/>
      <c r="T770" s="16"/>
      <c r="W770" s="16"/>
      <c r="Y770" s="16"/>
      <c r="AB770" s="16"/>
      <c r="AD770" s="16"/>
    </row>
    <row r="771" spans="3:30" x14ac:dyDescent="0.6">
      <c r="C771" s="16"/>
      <c r="E771" s="16"/>
      <c r="H771" s="16"/>
      <c r="J771" s="16"/>
      <c r="M771" s="16"/>
      <c r="O771" s="16"/>
      <c r="R771" s="16"/>
      <c r="T771" s="16"/>
      <c r="W771" s="16"/>
      <c r="Y771" s="16"/>
      <c r="AB771" s="16"/>
      <c r="AD771" s="16"/>
    </row>
    <row r="772" spans="3:30" x14ac:dyDescent="0.6">
      <c r="C772" s="16"/>
      <c r="E772" s="16"/>
      <c r="H772" s="16"/>
      <c r="J772" s="16"/>
      <c r="M772" s="16"/>
      <c r="O772" s="16"/>
      <c r="R772" s="16"/>
      <c r="T772" s="16"/>
      <c r="W772" s="16"/>
      <c r="Y772" s="16"/>
      <c r="AB772" s="16"/>
      <c r="AD772" s="16"/>
    </row>
    <row r="773" spans="3:30" x14ac:dyDescent="0.6">
      <c r="C773" s="16"/>
      <c r="E773" s="16"/>
      <c r="H773" s="16"/>
      <c r="J773" s="16"/>
      <c r="M773" s="16"/>
      <c r="O773" s="16"/>
      <c r="R773" s="16"/>
      <c r="T773" s="16"/>
      <c r="W773" s="16"/>
      <c r="Y773" s="16"/>
      <c r="AB773" s="16"/>
      <c r="AD773" s="16"/>
    </row>
    <row r="774" spans="3:30" x14ac:dyDescent="0.6">
      <c r="C774" s="16"/>
      <c r="E774" s="16"/>
      <c r="H774" s="16"/>
      <c r="J774" s="16"/>
      <c r="M774" s="16"/>
      <c r="O774" s="16"/>
      <c r="R774" s="16"/>
      <c r="T774" s="16"/>
      <c r="W774" s="16"/>
      <c r="Y774" s="16"/>
      <c r="AB774" s="16"/>
      <c r="AD774" s="16"/>
    </row>
    <row r="775" spans="3:30" x14ac:dyDescent="0.6">
      <c r="C775" s="16"/>
      <c r="E775" s="16"/>
      <c r="H775" s="16"/>
      <c r="J775" s="16"/>
      <c r="M775" s="16"/>
      <c r="O775" s="16"/>
      <c r="R775" s="16"/>
      <c r="T775" s="16"/>
      <c r="W775" s="16"/>
      <c r="Y775" s="16"/>
      <c r="AB775" s="16"/>
      <c r="AD775" s="16"/>
    </row>
    <row r="776" spans="3:30" x14ac:dyDescent="0.6">
      <c r="C776" s="16"/>
      <c r="E776" s="16"/>
      <c r="H776" s="16"/>
      <c r="J776" s="16"/>
      <c r="M776" s="16"/>
      <c r="O776" s="16"/>
      <c r="R776" s="16"/>
      <c r="T776" s="16"/>
      <c r="W776" s="16"/>
      <c r="Y776" s="16"/>
      <c r="AB776" s="16"/>
      <c r="AD776" s="16"/>
    </row>
    <row r="777" spans="3:30" x14ac:dyDescent="0.6">
      <c r="C777" s="16"/>
      <c r="E777" s="16"/>
      <c r="H777" s="16"/>
      <c r="J777" s="16"/>
      <c r="M777" s="16"/>
      <c r="O777" s="16"/>
      <c r="R777" s="16"/>
      <c r="T777" s="16"/>
      <c r="W777" s="16"/>
      <c r="Y777" s="16"/>
      <c r="AB777" s="16"/>
      <c r="AD777" s="16"/>
    </row>
    <row r="778" spans="3:30" x14ac:dyDescent="0.6">
      <c r="C778" s="16"/>
      <c r="E778" s="16"/>
      <c r="H778" s="16"/>
      <c r="J778" s="16"/>
      <c r="M778" s="16"/>
      <c r="O778" s="16"/>
      <c r="R778" s="16"/>
      <c r="T778" s="16"/>
      <c r="W778" s="16"/>
      <c r="Y778" s="16"/>
      <c r="AB778" s="16"/>
      <c r="AD778" s="16"/>
    </row>
    <row r="779" spans="3:30" x14ac:dyDescent="0.6">
      <c r="C779" s="16"/>
      <c r="E779" s="16"/>
      <c r="H779" s="16"/>
      <c r="J779" s="16"/>
      <c r="M779" s="16"/>
      <c r="O779" s="16"/>
      <c r="R779" s="16"/>
      <c r="T779" s="16"/>
      <c r="W779" s="16"/>
      <c r="Y779" s="16"/>
      <c r="AB779" s="16"/>
      <c r="AD779" s="16"/>
    </row>
    <row r="780" spans="3:30" x14ac:dyDescent="0.6">
      <c r="C780" s="16"/>
      <c r="E780" s="16"/>
      <c r="H780" s="16"/>
      <c r="J780" s="16"/>
      <c r="M780" s="16"/>
      <c r="O780" s="16"/>
      <c r="R780" s="16"/>
      <c r="T780" s="16"/>
      <c r="W780" s="16"/>
      <c r="Y780" s="16"/>
      <c r="AB780" s="16"/>
      <c r="AD780" s="16"/>
    </row>
    <row r="781" spans="3:30" x14ac:dyDescent="0.6">
      <c r="C781" s="16"/>
      <c r="E781" s="16"/>
      <c r="H781" s="16"/>
      <c r="J781" s="16"/>
      <c r="M781" s="16"/>
      <c r="O781" s="16"/>
      <c r="R781" s="16"/>
      <c r="T781" s="16"/>
      <c r="W781" s="16"/>
      <c r="Y781" s="16"/>
      <c r="AB781" s="16"/>
      <c r="AD781" s="16"/>
    </row>
    <row r="782" spans="3:30" x14ac:dyDescent="0.6">
      <c r="C782" s="16"/>
      <c r="E782" s="16"/>
      <c r="H782" s="16"/>
      <c r="J782" s="16"/>
      <c r="M782" s="16"/>
      <c r="O782" s="16"/>
      <c r="R782" s="16"/>
      <c r="T782" s="16"/>
      <c r="W782" s="16"/>
      <c r="Y782" s="16"/>
      <c r="AB782" s="16"/>
      <c r="AD782" s="16"/>
    </row>
    <row r="783" spans="3:30" x14ac:dyDescent="0.6">
      <c r="C783" s="16"/>
      <c r="E783" s="16"/>
      <c r="H783" s="16"/>
      <c r="J783" s="16"/>
      <c r="M783" s="16"/>
      <c r="O783" s="16"/>
      <c r="R783" s="16"/>
      <c r="T783" s="16"/>
      <c r="W783" s="16"/>
      <c r="Y783" s="16"/>
      <c r="AB783" s="16"/>
      <c r="AD783" s="16"/>
    </row>
    <row r="784" spans="3:30" x14ac:dyDescent="0.6">
      <c r="C784" s="16"/>
      <c r="E784" s="16"/>
      <c r="H784" s="16"/>
      <c r="J784" s="16"/>
      <c r="M784" s="16"/>
      <c r="O784" s="16"/>
      <c r="R784" s="16"/>
      <c r="T784" s="16"/>
      <c r="W784" s="16"/>
      <c r="Y784" s="16"/>
      <c r="AB784" s="16"/>
      <c r="AD784" s="16"/>
    </row>
    <row r="785" spans="3:30" x14ac:dyDescent="0.6">
      <c r="C785" s="16"/>
      <c r="E785" s="16"/>
      <c r="H785" s="16"/>
      <c r="J785" s="16"/>
      <c r="M785" s="16"/>
      <c r="O785" s="16"/>
      <c r="R785" s="16"/>
      <c r="T785" s="16"/>
      <c r="W785" s="16"/>
      <c r="Y785" s="16"/>
      <c r="AB785" s="16"/>
      <c r="AD785" s="16"/>
    </row>
    <row r="786" spans="3:30" x14ac:dyDescent="0.6">
      <c r="C786" s="16"/>
      <c r="E786" s="16"/>
      <c r="H786" s="16"/>
      <c r="J786" s="16"/>
      <c r="M786" s="16"/>
      <c r="O786" s="16"/>
      <c r="R786" s="16"/>
      <c r="T786" s="16"/>
      <c r="W786" s="16"/>
      <c r="Y786" s="16"/>
      <c r="AB786" s="16"/>
      <c r="AD786" s="16"/>
    </row>
    <row r="787" spans="3:30" x14ac:dyDescent="0.6">
      <c r="C787" s="16"/>
      <c r="E787" s="16"/>
      <c r="H787" s="16"/>
      <c r="J787" s="16"/>
      <c r="M787" s="16"/>
      <c r="O787" s="16"/>
      <c r="R787" s="16"/>
      <c r="T787" s="16"/>
      <c r="W787" s="16"/>
      <c r="Y787" s="16"/>
      <c r="AB787" s="16"/>
      <c r="AD787" s="16"/>
    </row>
    <row r="788" spans="3:30" x14ac:dyDescent="0.6">
      <c r="C788" s="16"/>
      <c r="E788" s="16"/>
      <c r="H788" s="16"/>
      <c r="J788" s="16"/>
      <c r="M788" s="16"/>
      <c r="O788" s="16"/>
      <c r="R788" s="16"/>
      <c r="T788" s="16"/>
      <c r="W788" s="16"/>
      <c r="Y788" s="16"/>
      <c r="AB788" s="16"/>
      <c r="AD788" s="16"/>
    </row>
    <row r="789" spans="3:30" x14ac:dyDescent="0.6">
      <c r="C789" s="16"/>
      <c r="E789" s="16"/>
      <c r="H789" s="16"/>
      <c r="J789" s="16"/>
      <c r="M789" s="16"/>
      <c r="O789" s="16"/>
      <c r="R789" s="16"/>
      <c r="T789" s="16"/>
      <c r="W789" s="16"/>
      <c r="Y789" s="16"/>
      <c r="AB789" s="16"/>
      <c r="AD789" s="16"/>
    </row>
    <row r="790" spans="3:30" x14ac:dyDescent="0.6">
      <c r="C790" s="16"/>
      <c r="E790" s="16"/>
      <c r="H790" s="16"/>
      <c r="J790" s="16"/>
      <c r="M790" s="16"/>
      <c r="O790" s="16"/>
      <c r="R790" s="16"/>
      <c r="T790" s="16"/>
      <c r="W790" s="16"/>
      <c r="Y790" s="16"/>
      <c r="AB790" s="16"/>
      <c r="AD790" s="16"/>
    </row>
    <row r="791" spans="3:30" x14ac:dyDescent="0.6">
      <c r="C791" s="16"/>
      <c r="E791" s="16"/>
      <c r="H791" s="16"/>
      <c r="J791" s="16"/>
      <c r="M791" s="16"/>
      <c r="O791" s="16"/>
      <c r="R791" s="16"/>
      <c r="T791" s="16"/>
      <c r="W791" s="16"/>
      <c r="Y791" s="16"/>
      <c r="AB791" s="16"/>
      <c r="AD791" s="16"/>
    </row>
    <row r="792" spans="3:30" x14ac:dyDescent="0.6">
      <c r="C792" s="16"/>
      <c r="E792" s="16"/>
      <c r="H792" s="16"/>
      <c r="J792" s="16"/>
      <c r="M792" s="16"/>
      <c r="O792" s="16"/>
      <c r="R792" s="16"/>
      <c r="T792" s="16"/>
      <c r="W792" s="16"/>
      <c r="Y792" s="16"/>
      <c r="AB792" s="16"/>
      <c r="AD792" s="16"/>
    </row>
    <row r="793" spans="3:30" x14ac:dyDescent="0.6">
      <c r="C793" s="16"/>
      <c r="E793" s="16"/>
      <c r="H793" s="16"/>
      <c r="J793" s="16"/>
      <c r="M793" s="16"/>
      <c r="O793" s="16"/>
      <c r="R793" s="16"/>
      <c r="T793" s="16"/>
      <c r="W793" s="16"/>
      <c r="Y793" s="16"/>
      <c r="AB793" s="16"/>
      <c r="AD793" s="16"/>
    </row>
    <row r="794" spans="3:30" x14ac:dyDescent="0.6">
      <c r="C794" s="16"/>
      <c r="E794" s="16"/>
      <c r="H794" s="16"/>
      <c r="J794" s="16"/>
      <c r="M794" s="16"/>
      <c r="O794" s="16"/>
      <c r="R794" s="16"/>
      <c r="T794" s="16"/>
      <c r="W794" s="16"/>
      <c r="Y794" s="16"/>
      <c r="AB794" s="16"/>
      <c r="AD794" s="16"/>
    </row>
    <row r="795" spans="3:30" x14ac:dyDescent="0.6">
      <c r="C795" s="16"/>
      <c r="E795" s="16"/>
      <c r="H795" s="16"/>
      <c r="J795" s="16"/>
      <c r="M795" s="16"/>
      <c r="O795" s="16"/>
      <c r="R795" s="16"/>
      <c r="T795" s="16"/>
      <c r="W795" s="16"/>
      <c r="Y795" s="16"/>
      <c r="AB795" s="16"/>
      <c r="AD795" s="16"/>
    </row>
    <row r="796" spans="3:30" x14ac:dyDescent="0.6">
      <c r="C796" s="16"/>
      <c r="E796" s="16"/>
      <c r="H796" s="16"/>
      <c r="J796" s="16"/>
      <c r="M796" s="16"/>
      <c r="O796" s="16"/>
      <c r="R796" s="16"/>
      <c r="T796" s="16"/>
      <c r="W796" s="16"/>
      <c r="Y796" s="16"/>
      <c r="AB796" s="16"/>
      <c r="AD796" s="16"/>
    </row>
    <row r="797" spans="3:30" x14ac:dyDescent="0.6">
      <c r="C797" s="16"/>
      <c r="E797" s="16"/>
      <c r="H797" s="16"/>
      <c r="J797" s="16"/>
      <c r="M797" s="16"/>
      <c r="O797" s="16"/>
      <c r="R797" s="16"/>
      <c r="T797" s="16"/>
      <c r="W797" s="16"/>
      <c r="Y797" s="16"/>
      <c r="AB797" s="16"/>
      <c r="AD797" s="16"/>
    </row>
    <row r="798" spans="3:30" x14ac:dyDescent="0.6">
      <c r="C798" s="16"/>
      <c r="E798" s="16"/>
      <c r="H798" s="16"/>
      <c r="J798" s="16"/>
      <c r="M798" s="16"/>
      <c r="O798" s="16"/>
      <c r="R798" s="16"/>
      <c r="T798" s="16"/>
      <c r="W798" s="16"/>
      <c r="Y798" s="16"/>
      <c r="AB798" s="16"/>
      <c r="AD798" s="16"/>
    </row>
    <row r="799" spans="3:30" x14ac:dyDescent="0.6">
      <c r="C799" s="16"/>
      <c r="E799" s="16"/>
      <c r="H799" s="16"/>
      <c r="J799" s="16"/>
      <c r="M799" s="16"/>
      <c r="O799" s="16"/>
      <c r="R799" s="16"/>
      <c r="T799" s="16"/>
      <c r="W799" s="16"/>
      <c r="Y799" s="16"/>
      <c r="AB799" s="16"/>
      <c r="AD799" s="16"/>
    </row>
    <row r="800" spans="3:30" x14ac:dyDescent="0.6">
      <c r="C800" s="16"/>
      <c r="E800" s="16"/>
      <c r="H800" s="16"/>
      <c r="J800" s="16"/>
      <c r="M800" s="16"/>
      <c r="O800" s="16"/>
      <c r="R800" s="16"/>
      <c r="T800" s="16"/>
      <c r="W800" s="16"/>
      <c r="Y800" s="16"/>
      <c r="AB800" s="16"/>
      <c r="AD800" s="16"/>
    </row>
    <row r="801" spans="3:30" x14ac:dyDescent="0.6">
      <c r="C801" s="16"/>
      <c r="E801" s="16"/>
      <c r="H801" s="16"/>
      <c r="J801" s="16"/>
      <c r="M801" s="16"/>
      <c r="O801" s="16"/>
      <c r="R801" s="16"/>
      <c r="T801" s="16"/>
      <c r="W801" s="16"/>
      <c r="Y801" s="16"/>
      <c r="AB801" s="16"/>
      <c r="AD801" s="16"/>
    </row>
    <row r="802" spans="3:30" x14ac:dyDescent="0.6">
      <c r="C802" s="16"/>
      <c r="E802" s="16"/>
      <c r="H802" s="16"/>
      <c r="J802" s="16"/>
      <c r="M802" s="16"/>
      <c r="O802" s="16"/>
      <c r="R802" s="16"/>
      <c r="T802" s="16"/>
      <c r="W802" s="16"/>
      <c r="Y802" s="16"/>
      <c r="AB802" s="16"/>
      <c r="AD802" s="16"/>
    </row>
    <row r="803" spans="3:30" x14ac:dyDescent="0.6">
      <c r="C803" s="16"/>
      <c r="E803" s="16"/>
      <c r="H803" s="16"/>
      <c r="J803" s="16"/>
      <c r="M803" s="16"/>
      <c r="O803" s="16"/>
      <c r="R803" s="16"/>
      <c r="T803" s="16"/>
      <c r="W803" s="16"/>
      <c r="Y803" s="16"/>
      <c r="AB803" s="16"/>
      <c r="AD803" s="16"/>
    </row>
    <row r="804" spans="3:30" x14ac:dyDescent="0.6">
      <c r="C804" s="16"/>
      <c r="E804" s="16"/>
      <c r="H804" s="16"/>
      <c r="J804" s="16"/>
      <c r="M804" s="16"/>
      <c r="O804" s="16"/>
      <c r="R804" s="16"/>
      <c r="T804" s="16"/>
      <c r="W804" s="16"/>
      <c r="Y804" s="16"/>
      <c r="AB804" s="16"/>
      <c r="AD804" s="16"/>
    </row>
    <row r="805" spans="3:30" x14ac:dyDescent="0.6">
      <c r="C805" s="16"/>
      <c r="E805" s="16"/>
      <c r="H805" s="16"/>
      <c r="J805" s="16"/>
      <c r="M805" s="16"/>
      <c r="O805" s="16"/>
      <c r="R805" s="16"/>
      <c r="T805" s="16"/>
      <c r="W805" s="16"/>
      <c r="Y805" s="16"/>
      <c r="AB805" s="16"/>
      <c r="AD805" s="16"/>
    </row>
    <row r="806" spans="3:30" x14ac:dyDescent="0.6">
      <c r="C806" s="16"/>
      <c r="E806" s="16"/>
      <c r="H806" s="16"/>
      <c r="J806" s="16"/>
      <c r="M806" s="16"/>
      <c r="O806" s="16"/>
      <c r="R806" s="16"/>
      <c r="T806" s="16"/>
      <c r="W806" s="16"/>
      <c r="Y806" s="16"/>
      <c r="AB806" s="16"/>
      <c r="AD806" s="16"/>
    </row>
    <row r="807" spans="3:30" x14ac:dyDescent="0.6">
      <c r="C807" s="16"/>
      <c r="E807" s="16"/>
      <c r="H807" s="16"/>
      <c r="J807" s="16"/>
      <c r="M807" s="16"/>
      <c r="O807" s="16"/>
      <c r="R807" s="16"/>
      <c r="T807" s="16"/>
      <c r="W807" s="16"/>
      <c r="Y807" s="16"/>
      <c r="AB807" s="16"/>
      <c r="AD807" s="16"/>
    </row>
    <row r="808" spans="3:30" x14ac:dyDescent="0.6">
      <c r="C808" s="16"/>
      <c r="E808" s="16"/>
      <c r="H808" s="16"/>
      <c r="J808" s="16"/>
      <c r="M808" s="16"/>
      <c r="O808" s="16"/>
      <c r="R808" s="16"/>
      <c r="T808" s="16"/>
      <c r="W808" s="16"/>
      <c r="Y808" s="16"/>
      <c r="AB808" s="16"/>
      <c r="AD808" s="16"/>
    </row>
    <row r="809" spans="3:30" x14ac:dyDescent="0.6">
      <c r="C809" s="16"/>
      <c r="E809" s="16"/>
      <c r="H809" s="16"/>
      <c r="J809" s="16"/>
      <c r="M809" s="16"/>
      <c r="O809" s="16"/>
      <c r="R809" s="16"/>
      <c r="T809" s="16"/>
      <c r="W809" s="16"/>
      <c r="Y809" s="16"/>
      <c r="AB809" s="16"/>
      <c r="AD809" s="16"/>
    </row>
    <row r="810" spans="3:30" x14ac:dyDescent="0.6">
      <c r="C810" s="16"/>
      <c r="E810" s="16"/>
      <c r="H810" s="16"/>
      <c r="J810" s="16"/>
      <c r="M810" s="16"/>
      <c r="O810" s="16"/>
      <c r="R810" s="16"/>
      <c r="T810" s="16"/>
      <c r="W810" s="16"/>
      <c r="Y810" s="16"/>
      <c r="AB810" s="16"/>
      <c r="AD810" s="16"/>
    </row>
    <row r="811" spans="3:30" x14ac:dyDescent="0.6">
      <c r="C811" s="16"/>
      <c r="E811" s="16"/>
      <c r="H811" s="16"/>
      <c r="J811" s="16"/>
      <c r="M811" s="16"/>
      <c r="O811" s="16"/>
      <c r="R811" s="16"/>
      <c r="T811" s="16"/>
      <c r="W811" s="16"/>
      <c r="Y811" s="16"/>
      <c r="AB811" s="16"/>
      <c r="AD811" s="16"/>
    </row>
    <row r="812" spans="3:30" x14ac:dyDescent="0.6">
      <c r="C812" s="16"/>
      <c r="E812" s="16"/>
      <c r="H812" s="16"/>
      <c r="J812" s="16"/>
      <c r="M812" s="16"/>
      <c r="O812" s="16"/>
      <c r="R812" s="16"/>
      <c r="T812" s="16"/>
      <c r="W812" s="16"/>
      <c r="Y812" s="16"/>
      <c r="AB812" s="16"/>
      <c r="AD812" s="16"/>
    </row>
    <row r="813" spans="3:30" x14ac:dyDescent="0.6">
      <c r="C813" s="16"/>
      <c r="E813" s="16"/>
      <c r="H813" s="16"/>
      <c r="J813" s="16"/>
      <c r="M813" s="16"/>
      <c r="O813" s="16"/>
      <c r="R813" s="16"/>
      <c r="T813" s="16"/>
      <c r="W813" s="16"/>
      <c r="Y813" s="16"/>
      <c r="AB813" s="16"/>
      <c r="AD813" s="16"/>
    </row>
    <row r="814" spans="3:30" x14ac:dyDescent="0.6">
      <c r="C814" s="16"/>
      <c r="E814" s="16"/>
      <c r="H814" s="16"/>
      <c r="J814" s="16"/>
      <c r="M814" s="16"/>
      <c r="O814" s="16"/>
      <c r="R814" s="16"/>
      <c r="T814" s="16"/>
      <c r="W814" s="16"/>
      <c r="Y814" s="16"/>
      <c r="AB814" s="16"/>
      <c r="AD814" s="16"/>
    </row>
    <row r="815" spans="3:30" x14ac:dyDescent="0.6">
      <c r="C815" s="16"/>
      <c r="E815" s="16"/>
      <c r="H815" s="16"/>
      <c r="J815" s="16"/>
      <c r="M815" s="16"/>
      <c r="O815" s="16"/>
      <c r="R815" s="16"/>
      <c r="T815" s="16"/>
      <c r="W815" s="16"/>
      <c r="Y815" s="16"/>
      <c r="AB815" s="16"/>
      <c r="AD815" s="16"/>
    </row>
    <row r="816" spans="3:30" x14ac:dyDescent="0.6">
      <c r="C816" s="16"/>
      <c r="E816" s="16"/>
      <c r="H816" s="16"/>
      <c r="J816" s="16"/>
      <c r="M816" s="16"/>
      <c r="O816" s="16"/>
      <c r="R816" s="16"/>
      <c r="T816" s="16"/>
      <c r="W816" s="16"/>
      <c r="Y816" s="16"/>
      <c r="AB816" s="16"/>
      <c r="AD816" s="16"/>
    </row>
    <row r="817" spans="3:30" x14ac:dyDescent="0.6">
      <c r="C817" s="16"/>
      <c r="E817" s="16"/>
      <c r="H817" s="16"/>
      <c r="J817" s="16"/>
      <c r="M817" s="16"/>
      <c r="O817" s="16"/>
      <c r="R817" s="16"/>
      <c r="T817" s="16"/>
      <c r="W817" s="16"/>
      <c r="Y817" s="16"/>
      <c r="AB817" s="16"/>
      <c r="AD817" s="16"/>
    </row>
    <row r="818" spans="3:30" x14ac:dyDescent="0.6">
      <c r="C818" s="16"/>
      <c r="E818" s="16"/>
      <c r="H818" s="16"/>
      <c r="J818" s="16"/>
      <c r="M818" s="16"/>
      <c r="O818" s="16"/>
      <c r="R818" s="16"/>
      <c r="T818" s="16"/>
      <c r="W818" s="16"/>
      <c r="Y818" s="16"/>
      <c r="AB818" s="16"/>
      <c r="AD818" s="16"/>
    </row>
    <row r="819" spans="3:30" x14ac:dyDescent="0.6">
      <c r="C819" s="16"/>
      <c r="E819" s="16"/>
      <c r="H819" s="16"/>
      <c r="J819" s="16"/>
      <c r="M819" s="16"/>
      <c r="O819" s="16"/>
      <c r="R819" s="16"/>
      <c r="T819" s="16"/>
      <c r="W819" s="16"/>
      <c r="Y819" s="16"/>
      <c r="AB819" s="16"/>
      <c r="AD819" s="16"/>
    </row>
    <row r="820" spans="3:30" x14ac:dyDescent="0.6">
      <c r="C820" s="16"/>
      <c r="E820" s="16"/>
      <c r="H820" s="16"/>
      <c r="J820" s="16"/>
      <c r="M820" s="16"/>
      <c r="O820" s="16"/>
      <c r="R820" s="16"/>
      <c r="T820" s="16"/>
      <c r="W820" s="16"/>
      <c r="Y820" s="16"/>
      <c r="AB820" s="16"/>
      <c r="AD820" s="16"/>
    </row>
    <row r="821" spans="3:30" x14ac:dyDescent="0.6">
      <c r="C821" s="16"/>
      <c r="E821" s="16"/>
      <c r="H821" s="16"/>
      <c r="J821" s="16"/>
      <c r="M821" s="16"/>
      <c r="O821" s="16"/>
      <c r="R821" s="16"/>
      <c r="T821" s="16"/>
      <c r="W821" s="16"/>
      <c r="Y821" s="16"/>
      <c r="AB821" s="16"/>
      <c r="AD821" s="16"/>
    </row>
    <row r="822" spans="3:30" x14ac:dyDescent="0.6">
      <c r="C822" s="16"/>
      <c r="E822" s="16"/>
      <c r="H822" s="16"/>
      <c r="J822" s="16"/>
      <c r="M822" s="16"/>
      <c r="O822" s="16"/>
      <c r="R822" s="16"/>
      <c r="T822" s="16"/>
      <c r="W822" s="16"/>
      <c r="Y822" s="16"/>
      <c r="AB822" s="16"/>
      <c r="AD822" s="16"/>
    </row>
    <row r="823" spans="3:30" x14ac:dyDescent="0.6">
      <c r="C823" s="16"/>
      <c r="E823" s="16"/>
      <c r="H823" s="16"/>
      <c r="J823" s="16"/>
      <c r="M823" s="16"/>
      <c r="O823" s="16"/>
      <c r="R823" s="16"/>
      <c r="T823" s="16"/>
      <c r="W823" s="16"/>
      <c r="Y823" s="16"/>
      <c r="AB823" s="16"/>
      <c r="AD823" s="16"/>
    </row>
    <row r="824" spans="3:30" x14ac:dyDescent="0.6">
      <c r="C824" s="16"/>
      <c r="E824" s="16"/>
      <c r="H824" s="16"/>
      <c r="J824" s="16"/>
      <c r="M824" s="16"/>
      <c r="O824" s="16"/>
      <c r="R824" s="16"/>
      <c r="T824" s="16"/>
      <c r="W824" s="16"/>
      <c r="Y824" s="16"/>
      <c r="AB824" s="16"/>
      <c r="AD824" s="16"/>
    </row>
    <row r="825" spans="3:30" x14ac:dyDescent="0.6">
      <c r="C825" s="16"/>
      <c r="E825" s="16"/>
      <c r="H825" s="16"/>
      <c r="J825" s="16"/>
      <c r="M825" s="16"/>
      <c r="O825" s="16"/>
      <c r="R825" s="16"/>
      <c r="T825" s="16"/>
      <c r="W825" s="16"/>
      <c r="Y825" s="16"/>
      <c r="AB825" s="16"/>
      <c r="AD825" s="16"/>
    </row>
    <row r="826" spans="3:30" x14ac:dyDescent="0.6">
      <c r="C826" s="16"/>
      <c r="E826" s="16"/>
      <c r="H826" s="16"/>
      <c r="J826" s="16"/>
      <c r="M826" s="16"/>
      <c r="O826" s="16"/>
      <c r="R826" s="16"/>
      <c r="T826" s="16"/>
      <c r="W826" s="16"/>
      <c r="Y826" s="16"/>
      <c r="AB826" s="16"/>
      <c r="AD826" s="16"/>
    </row>
    <row r="827" spans="3:30" x14ac:dyDescent="0.6">
      <c r="C827" s="16"/>
      <c r="E827" s="16"/>
      <c r="H827" s="16"/>
      <c r="J827" s="16"/>
      <c r="M827" s="16"/>
      <c r="O827" s="16"/>
      <c r="R827" s="16"/>
      <c r="T827" s="16"/>
      <c r="W827" s="16"/>
      <c r="Y827" s="16"/>
      <c r="AB827" s="16"/>
      <c r="AD827" s="16"/>
    </row>
    <row r="828" spans="3:30" x14ac:dyDescent="0.6">
      <c r="C828" s="16"/>
      <c r="E828" s="16"/>
      <c r="H828" s="16"/>
      <c r="J828" s="16"/>
      <c r="M828" s="16"/>
      <c r="O828" s="16"/>
      <c r="R828" s="16"/>
      <c r="T828" s="16"/>
      <c r="W828" s="16"/>
      <c r="Y828" s="16"/>
      <c r="AB828" s="16"/>
      <c r="AD828" s="16"/>
    </row>
    <row r="829" spans="3:30" x14ac:dyDescent="0.6">
      <c r="C829" s="16"/>
      <c r="E829" s="16"/>
      <c r="H829" s="16"/>
      <c r="J829" s="16"/>
      <c r="M829" s="16"/>
      <c r="O829" s="16"/>
      <c r="R829" s="16"/>
      <c r="T829" s="16"/>
      <c r="W829" s="16"/>
      <c r="Y829" s="16"/>
      <c r="AB829" s="16"/>
      <c r="AD829" s="16"/>
    </row>
    <row r="830" spans="3:30" x14ac:dyDescent="0.6">
      <c r="C830" s="16"/>
      <c r="E830" s="16"/>
      <c r="H830" s="16"/>
      <c r="J830" s="16"/>
      <c r="M830" s="16"/>
      <c r="O830" s="16"/>
      <c r="R830" s="16"/>
      <c r="T830" s="16"/>
      <c r="W830" s="16"/>
      <c r="Y830" s="16"/>
      <c r="AB830" s="16"/>
      <c r="AD830" s="16"/>
    </row>
    <row r="831" spans="3:30" x14ac:dyDescent="0.6">
      <c r="C831" s="16"/>
      <c r="E831" s="16"/>
      <c r="H831" s="16"/>
      <c r="J831" s="16"/>
      <c r="M831" s="16"/>
      <c r="O831" s="16"/>
      <c r="R831" s="16"/>
      <c r="T831" s="16"/>
      <c r="W831" s="16"/>
      <c r="Y831" s="16"/>
      <c r="AB831" s="16"/>
      <c r="AD831" s="16"/>
    </row>
    <row r="832" spans="3:30" x14ac:dyDescent="0.6">
      <c r="C832" s="16"/>
      <c r="E832" s="16"/>
      <c r="H832" s="16"/>
      <c r="J832" s="16"/>
      <c r="M832" s="16"/>
      <c r="O832" s="16"/>
      <c r="R832" s="16"/>
      <c r="T832" s="16"/>
      <c r="W832" s="16"/>
      <c r="Y832" s="16"/>
      <c r="AB832" s="16"/>
      <c r="AD832" s="16"/>
    </row>
    <row r="833" spans="3:30" x14ac:dyDescent="0.6">
      <c r="C833" s="16"/>
      <c r="E833" s="16"/>
      <c r="H833" s="16"/>
      <c r="J833" s="16"/>
      <c r="M833" s="16"/>
      <c r="O833" s="16"/>
      <c r="R833" s="16"/>
      <c r="T833" s="16"/>
      <c r="W833" s="16"/>
      <c r="Y833" s="16"/>
      <c r="AB833" s="16"/>
      <c r="AD833" s="16"/>
    </row>
    <row r="834" spans="3:30" x14ac:dyDescent="0.6">
      <c r="C834" s="16"/>
      <c r="E834" s="16"/>
      <c r="H834" s="16"/>
      <c r="J834" s="16"/>
      <c r="M834" s="16"/>
      <c r="O834" s="16"/>
      <c r="R834" s="16"/>
      <c r="T834" s="16"/>
      <c r="W834" s="16"/>
      <c r="Y834" s="16"/>
      <c r="AB834" s="16"/>
      <c r="AD834" s="16"/>
    </row>
    <row r="835" spans="3:30" x14ac:dyDescent="0.6">
      <c r="C835" s="16"/>
      <c r="E835" s="16"/>
      <c r="H835" s="16"/>
      <c r="J835" s="16"/>
      <c r="M835" s="16"/>
      <c r="O835" s="16"/>
      <c r="R835" s="16"/>
      <c r="T835" s="16"/>
      <c r="W835" s="16"/>
      <c r="Y835" s="16"/>
      <c r="AB835" s="16"/>
      <c r="AD835" s="16"/>
    </row>
    <row r="836" spans="3:30" x14ac:dyDescent="0.6">
      <c r="C836" s="16"/>
      <c r="E836" s="16"/>
      <c r="H836" s="16"/>
      <c r="J836" s="16"/>
      <c r="M836" s="16"/>
      <c r="O836" s="16"/>
      <c r="R836" s="16"/>
      <c r="T836" s="16"/>
      <c r="W836" s="16"/>
      <c r="Y836" s="16"/>
      <c r="AB836" s="16"/>
      <c r="AD836" s="16"/>
    </row>
    <row r="837" spans="3:30" x14ac:dyDescent="0.6">
      <c r="C837" s="16"/>
      <c r="E837" s="16"/>
      <c r="H837" s="16"/>
      <c r="J837" s="16"/>
      <c r="M837" s="16"/>
      <c r="O837" s="16"/>
      <c r="R837" s="16"/>
      <c r="T837" s="16"/>
      <c r="W837" s="16"/>
      <c r="Y837" s="16"/>
      <c r="AB837" s="16"/>
      <c r="AD837" s="16"/>
    </row>
    <row r="838" spans="3:30" x14ac:dyDescent="0.6">
      <c r="C838" s="16"/>
      <c r="E838" s="16"/>
      <c r="H838" s="16"/>
      <c r="J838" s="16"/>
      <c r="M838" s="16"/>
      <c r="O838" s="16"/>
      <c r="R838" s="16"/>
      <c r="T838" s="16"/>
      <c r="W838" s="16"/>
      <c r="Y838" s="16"/>
      <c r="AB838" s="16"/>
      <c r="AD838" s="16"/>
    </row>
    <row r="839" spans="3:30" x14ac:dyDescent="0.6">
      <c r="C839" s="16"/>
      <c r="E839" s="16"/>
      <c r="H839" s="16"/>
      <c r="J839" s="16"/>
      <c r="M839" s="16"/>
      <c r="O839" s="16"/>
      <c r="R839" s="16"/>
      <c r="T839" s="16"/>
      <c r="W839" s="16"/>
      <c r="Y839" s="16"/>
      <c r="AB839" s="16"/>
      <c r="AD839" s="16"/>
    </row>
    <row r="840" spans="3:30" x14ac:dyDescent="0.6">
      <c r="C840" s="16"/>
      <c r="E840" s="16"/>
      <c r="H840" s="16"/>
      <c r="J840" s="16"/>
      <c r="M840" s="16"/>
      <c r="O840" s="16"/>
      <c r="R840" s="16"/>
      <c r="T840" s="16"/>
      <c r="W840" s="16"/>
      <c r="Y840" s="16"/>
      <c r="AB840" s="16"/>
      <c r="AD840" s="16"/>
    </row>
    <row r="841" spans="3:30" x14ac:dyDescent="0.6">
      <c r="C841" s="16"/>
      <c r="E841" s="16"/>
      <c r="H841" s="16"/>
      <c r="J841" s="16"/>
      <c r="M841" s="16"/>
      <c r="O841" s="16"/>
      <c r="R841" s="16"/>
      <c r="T841" s="16"/>
      <c r="W841" s="16"/>
      <c r="Y841" s="16"/>
      <c r="AB841" s="16"/>
      <c r="AD841" s="16"/>
    </row>
    <row r="842" spans="3:30" x14ac:dyDescent="0.6">
      <c r="C842" s="16"/>
      <c r="E842" s="16"/>
      <c r="H842" s="16"/>
      <c r="J842" s="16"/>
      <c r="M842" s="16"/>
      <c r="O842" s="16"/>
      <c r="R842" s="16"/>
      <c r="T842" s="16"/>
      <c r="W842" s="16"/>
      <c r="Y842" s="16"/>
      <c r="AB842" s="16"/>
      <c r="AD842" s="16"/>
    </row>
    <row r="843" spans="3:30" x14ac:dyDescent="0.6">
      <c r="C843" s="16"/>
      <c r="E843" s="16"/>
      <c r="H843" s="16"/>
      <c r="J843" s="16"/>
      <c r="M843" s="16"/>
      <c r="O843" s="16"/>
      <c r="R843" s="16"/>
      <c r="T843" s="16"/>
      <c r="W843" s="16"/>
      <c r="Y843" s="16"/>
      <c r="AB843" s="16"/>
      <c r="AD843" s="16"/>
    </row>
    <row r="844" spans="3:30" x14ac:dyDescent="0.6">
      <c r="C844" s="16"/>
      <c r="E844" s="16"/>
      <c r="H844" s="16"/>
      <c r="J844" s="16"/>
      <c r="M844" s="16"/>
      <c r="O844" s="16"/>
      <c r="R844" s="16"/>
      <c r="T844" s="16"/>
      <c r="W844" s="16"/>
      <c r="Y844" s="16"/>
      <c r="AB844" s="16"/>
      <c r="AD844" s="16"/>
    </row>
    <row r="845" spans="3:30" x14ac:dyDescent="0.6">
      <c r="C845" s="16"/>
      <c r="E845" s="16"/>
      <c r="H845" s="16"/>
      <c r="J845" s="16"/>
      <c r="M845" s="16"/>
      <c r="O845" s="16"/>
      <c r="R845" s="16"/>
      <c r="T845" s="16"/>
      <c r="W845" s="16"/>
      <c r="Y845" s="16"/>
      <c r="AB845" s="16"/>
      <c r="AD845" s="16"/>
    </row>
    <row r="846" spans="3:30" x14ac:dyDescent="0.6">
      <c r="C846" s="16"/>
      <c r="E846" s="16"/>
      <c r="H846" s="16"/>
      <c r="J846" s="16"/>
      <c r="M846" s="16"/>
      <c r="O846" s="16"/>
      <c r="R846" s="16"/>
      <c r="T846" s="16"/>
      <c r="W846" s="16"/>
      <c r="Y846" s="16"/>
      <c r="AB846" s="16"/>
      <c r="AD846" s="16"/>
    </row>
    <row r="847" spans="3:30" x14ac:dyDescent="0.6">
      <c r="C847" s="16"/>
      <c r="E847" s="16"/>
      <c r="H847" s="16"/>
      <c r="J847" s="16"/>
      <c r="M847" s="16"/>
      <c r="O847" s="16"/>
      <c r="R847" s="16"/>
      <c r="T847" s="16"/>
      <c r="W847" s="16"/>
      <c r="Y847" s="16"/>
      <c r="AB847" s="16"/>
      <c r="AD847" s="16"/>
    </row>
    <row r="848" spans="3:30" x14ac:dyDescent="0.6">
      <c r="C848" s="16"/>
      <c r="E848" s="16"/>
      <c r="H848" s="16"/>
      <c r="J848" s="16"/>
      <c r="M848" s="16"/>
      <c r="O848" s="16"/>
      <c r="R848" s="16"/>
      <c r="T848" s="16"/>
      <c r="W848" s="16"/>
      <c r="Y848" s="16"/>
      <c r="AB848" s="16"/>
      <c r="AD848" s="16"/>
    </row>
    <row r="849" spans="3:30" x14ac:dyDescent="0.6">
      <c r="C849" s="16"/>
      <c r="E849" s="16"/>
      <c r="H849" s="16"/>
      <c r="J849" s="16"/>
      <c r="M849" s="16"/>
      <c r="O849" s="16"/>
      <c r="R849" s="16"/>
      <c r="T849" s="16"/>
      <c r="W849" s="16"/>
      <c r="Y849" s="16"/>
      <c r="AB849" s="16"/>
      <c r="AD849" s="16"/>
    </row>
    <row r="850" spans="3:30" x14ac:dyDescent="0.6">
      <c r="C850" s="16"/>
      <c r="E850" s="16"/>
      <c r="H850" s="16"/>
      <c r="J850" s="16"/>
      <c r="M850" s="16"/>
      <c r="O850" s="16"/>
      <c r="R850" s="16"/>
      <c r="T850" s="16"/>
      <c r="W850" s="16"/>
      <c r="Y850" s="16"/>
      <c r="AB850" s="16"/>
      <c r="AD850" s="16"/>
    </row>
    <row r="851" spans="3:30" x14ac:dyDescent="0.6">
      <c r="C851" s="16"/>
      <c r="E851" s="16"/>
      <c r="H851" s="16"/>
      <c r="J851" s="16"/>
      <c r="M851" s="16"/>
      <c r="O851" s="16"/>
      <c r="R851" s="16"/>
      <c r="T851" s="16"/>
      <c r="W851" s="16"/>
      <c r="Y851" s="16"/>
      <c r="AB851" s="16"/>
      <c r="AD851" s="16"/>
    </row>
    <row r="852" spans="3:30" x14ac:dyDescent="0.6">
      <c r="C852" s="16"/>
      <c r="E852" s="16"/>
      <c r="H852" s="16"/>
      <c r="J852" s="16"/>
      <c r="M852" s="16"/>
      <c r="O852" s="16"/>
      <c r="R852" s="16"/>
      <c r="T852" s="16"/>
      <c r="W852" s="16"/>
      <c r="Y852" s="16"/>
      <c r="AB852" s="16"/>
      <c r="AD852" s="16"/>
    </row>
    <row r="853" spans="3:30" x14ac:dyDescent="0.6">
      <c r="C853" s="16"/>
      <c r="E853" s="16"/>
      <c r="H853" s="16"/>
      <c r="J853" s="16"/>
      <c r="M853" s="16"/>
      <c r="O853" s="16"/>
      <c r="R853" s="16"/>
      <c r="T853" s="16"/>
      <c r="W853" s="16"/>
      <c r="Y853" s="16"/>
      <c r="AB853" s="16"/>
      <c r="AD853" s="16"/>
    </row>
    <row r="854" spans="3:30" x14ac:dyDescent="0.6">
      <c r="C854" s="16"/>
      <c r="E854" s="16"/>
      <c r="H854" s="16"/>
      <c r="J854" s="16"/>
      <c r="M854" s="16"/>
      <c r="O854" s="16"/>
      <c r="R854" s="16"/>
      <c r="T854" s="16"/>
      <c r="W854" s="16"/>
      <c r="Y854" s="16"/>
      <c r="AB854" s="16"/>
      <c r="AD854" s="16"/>
    </row>
    <row r="855" spans="3:30" x14ac:dyDescent="0.6">
      <c r="C855" s="16"/>
      <c r="E855" s="16"/>
      <c r="H855" s="16"/>
      <c r="J855" s="16"/>
      <c r="M855" s="16"/>
      <c r="O855" s="16"/>
      <c r="R855" s="16"/>
      <c r="T855" s="16"/>
      <c r="W855" s="16"/>
      <c r="Y855" s="16"/>
      <c r="AB855" s="16"/>
      <c r="AD855" s="16"/>
    </row>
    <row r="856" spans="3:30" x14ac:dyDescent="0.6">
      <c r="C856" s="16"/>
      <c r="E856" s="16"/>
      <c r="H856" s="16"/>
      <c r="J856" s="16"/>
      <c r="M856" s="16"/>
      <c r="O856" s="16"/>
      <c r="R856" s="16"/>
      <c r="T856" s="16"/>
      <c r="W856" s="16"/>
      <c r="Y856" s="16"/>
      <c r="AB856" s="16"/>
      <c r="AD856" s="16"/>
    </row>
    <row r="857" spans="3:30" x14ac:dyDescent="0.6">
      <c r="C857" s="16"/>
      <c r="E857" s="16"/>
      <c r="H857" s="16"/>
      <c r="J857" s="16"/>
      <c r="M857" s="16"/>
      <c r="O857" s="16"/>
      <c r="R857" s="16"/>
      <c r="T857" s="16"/>
      <c r="W857" s="16"/>
      <c r="Y857" s="16"/>
      <c r="AB857" s="16"/>
      <c r="AD857" s="16"/>
    </row>
    <row r="858" spans="3:30" x14ac:dyDescent="0.6">
      <c r="C858" s="16"/>
      <c r="E858" s="16"/>
      <c r="H858" s="16"/>
      <c r="J858" s="16"/>
      <c r="M858" s="16"/>
      <c r="O858" s="16"/>
      <c r="R858" s="16"/>
      <c r="T858" s="16"/>
      <c r="W858" s="16"/>
      <c r="Y858" s="16"/>
      <c r="AB858" s="16"/>
      <c r="AD858" s="16"/>
    </row>
    <row r="859" spans="3:30" x14ac:dyDescent="0.6">
      <c r="C859" s="16"/>
      <c r="E859" s="16"/>
      <c r="H859" s="16"/>
      <c r="J859" s="16"/>
      <c r="M859" s="16"/>
      <c r="O859" s="16"/>
      <c r="R859" s="16"/>
      <c r="T859" s="16"/>
      <c r="W859" s="16"/>
      <c r="Y859" s="16"/>
      <c r="AB859" s="16"/>
      <c r="AD859" s="16"/>
    </row>
    <row r="860" spans="3:30" x14ac:dyDescent="0.6">
      <c r="C860" s="16"/>
      <c r="E860" s="16"/>
      <c r="H860" s="16"/>
      <c r="J860" s="16"/>
      <c r="M860" s="16"/>
      <c r="O860" s="16"/>
      <c r="R860" s="16"/>
      <c r="T860" s="16"/>
      <c r="W860" s="16"/>
      <c r="Y860" s="16"/>
      <c r="AB860" s="16"/>
      <c r="AD860" s="16"/>
    </row>
    <row r="861" spans="3:30" x14ac:dyDescent="0.6">
      <c r="C861" s="16"/>
      <c r="E861" s="16"/>
      <c r="H861" s="16"/>
      <c r="J861" s="16"/>
      <c r="M861" s="16"/>
      <c r="O861" s="16"/>
      <c r="R861" s="16"/>
      <c r="T861" s="16"/>
      <c r="W861" s="16"/>
      <c r="Y861" s="16"/>
      <c r="AB861" s="16"/>
      <c r="AD861" s="16"/>
    </row>
    <row r="862" spans="3:30" x14ac:dyDescent="0.6">
      <c r="C862" s="16"/>
      <c r="E862" s="16"/>
      <c r="H862" s="16"/>
      <c r="J862" s="16"/>
      <c r="M862" s="16"/>
      <c r="O862" s="16"/>
      <c r="R862" s="16"/>
      <c r="T862" s="16"/>
      <c r="W862" s="16"/>
      <c r="Y862" s="16"/>
      <c r="AB862" s="16"/>
      <c r="AD862" s="16"/>
    </row>
    <row r="863" spans="3:30" x14ac:dyDescent="0.6">
      <c r="C863" s="16"/>
      <c r="E863" s="16"/>
      <c r="H863" s="16"/>
      <c r="J863" s="16"/>
      <c r="M863" s="16"/>
      <c r="O863" s="16"/>
      <c r="R863" s="16"/>
      <c r="T863" s="16"/>
      <c r="W863" s="16"/>
      <c r="Y863" s="16"/>
      <c r="AB863" s="16"/>
      <c r="AD863" s="16"/>
    </row>
    <row r="864" spans="3:30" x14ac:dyDescent="0.6">
      <c r="C864" s="16"/>
      <c r="E864" s="16"/>
      <c r="H864" s="16"/>
      <c r="J864" s="16"/>
      <c r="M864" s="16"/>
      <c r="O864" s="16"/>
      <c r="R864" s="16"/>
      <c r="T864" s="16"/>
      <c r="W864" s="16"/>
      <c r="Y864" s="16"/>
      <c r="AB864" s="16"/>
      <c r="AD864" s="16"/>
    </row>
    <row r="865" spans="3:30" x14ac:dyDescent="0.6">
      <c r="C865" s="16"/>
      <c r="E865" s="16"/>
      <c r="H865" s="16"/>
      <c r="J865" s="16"/>
      <c r="M865" s="16"/>
      <c r="O865" s="16"/>
      <c r="R865" s="16"/>
      <c r="T865" s="16"/>
      <c r="W865" s="16"/>
      <c r="Y865" s="16"/>
      <c r="AB865" s="16"/>
      <c r="AD865" s="16"/>
    </row>
    <row r="866" spans="3:30" x14ac:dyDescent="0.6">
      <c r="C866" s="16"/>
      <c r="E866" s="16"/>
      <c r="H866" s="16"/>
      <c r="J866" s="16"/>
      <c r="M866" s="16"/>
      <c r="O866" s="16"/>
      <c r="R866" s="16"/>
      <c r="T866" s="16"/>
      <c r="W866" s="16"/>
      <c r="Y866" s="16"/>
      <c r="AB866" s="16"/>
      <c r="AD866" s="16"/>
    </row>
    <row r="867" spans="3:30" x14ac:dyDescent="0.6">
      <c r="C867" s="16"/>
      <c r="E867" s="16"/>
      <c r="H867" s="16"/>
      <c r="J867" s="16"/>
      <c r="M867" s="16"/>
      <c r="O867" s="16"/>
      <c r="R867" s="16"/>
      <c r="T867" s="16"/>
      <c r="W867" s="16"/>
      <c r="Y867" s="16"/>
      <c r="AB867" s="16"/>
      <c r="AD867" s="16"/>
    </row>
    <row r="868" spans="3:30" x14ac:dyDescent="0.6">
      <c r="C868" s="16"/>
      <c r="E868" s="16"/>
      <c r="H868" s="16"/>
      <c r="J868" s="16"/>
      <c r="M868" s="16"/>
      <c r="O868" s="16"/>
      <c r="R868" s="16"/>
      <c r="T868" s="16"/>
      <c r="W868" s="16"/>
      <c r="Y868" s="16"/>
      <c r="AB868" s="16"/>
      <c r="AD868" s="16"/>
    </row>
    <row r="869" spans="3:30" x14ac:dyDescent="0.6">
      <c r="C869" s="16"/>
      <c r="E869" s="16"/>
      <c r="H869" s="16"/>
      <c r="J869" s="16"/>
      <c r="M869" s="16"/>
      <c r="O869" s="16"/>
      <c r="R869" s="16"/>
      <c r="T869" s="16"/>
      <c r="W869" s="16"/>
      <c r="Y869" s="16"/>
      <c r="AB869" s="16"/>
      <c r="AD869" s="16"/>
    </row>
    <row r="870" spans="3:30" x14ac:dyDescent="0.6">
      <c r="C870" s="16"/>
      <c r="E870" s="16"/>
      <c r="H870" s="16"/>
      <c r="J870" s="16"/>
      <c r="M870" s="16"/>
      <c r="O870" s="16"/>
      <c r="R870" s="16"/>
      <c r="T870" s="16"/>
      <c r="W870" s="16"/>
      <c r="Y870" s="16"/>
      <c r="AB870" s="16"/>
      <c r="AD870" s="16"/>
    </row>
    <row r="871" spans="3:30" x14ac:dyDescent="0.6">
      <c r="C871" s="16"/>
      <c r="E871" s="16"/>
      <c r="H871" s="16"/>
      <c r="J871" s="16"/>
      <c r="M871" s="16"/>
      <c r="O871" s="16"/>
      <c r="R871" s="16"/>
      <c r="T871" s="16"/>
      <c r="W871" s="16"/>
      <c r="Y871" s="16"/>
      <c r="AB871" s="16"/>
      <c r="AD871" s="16"/>
    </row>
    <row r="872" spans="3:30" x14ac:dyDescent="0.6">
      <c r="C872" s="16"/>
      <c r="E872" s="16"/>
      <c r="H872" s="16"/>
      <c r="J872" s="16"/>
      <c r="M872" s="16"/>
      <c r="O872" s="16"/>
      <c r="R872" s="16"/>
      <c r="T872" s="16"/>
      <c r="W872" s="16"/>
      <c r="Y872" s="16"/>
      <c r="AB872" s="16"/>
      <c r="AD872" s="16"/>
    </row>
    <row r="873" spans="3:30" x14ac:dyDescent="0.6">
      <c r="C873" s="16"/>
      <c r="E873" s="16"/>
      <c r="H873" s="16"/>
      <c r="J873" s="16"/>
      <c r="M873" s="16"/>
      <c r="O873" s="16"/>
      <c r="R873" s="16"/>
      <c r="T873" s="16"/>
      <c r="W873" s="16"/>
      <c r="Y873" s="16"/>
      <c r="AB873" s="16"/>
      <c r="AD873" s="16"/>
    </row>
    <row r="874" spans="3:30" x14ac:dyDescent="0.6">
      <c r="C874" s="16"/>
      <c r="E874" s="16"/>
      <c r="H874" s="16"/>
      <c r="J874" s="16"/>
      <c r="M874" s="16"/>
      <c r="O874" s="16"/>
      <c r="R874" s="16"/>
      <c r="T874" s="16"/>
      <c r="W874" s="16"/>
      <c r="Y874" s="16"/>
      <c r="AB874" s="16"/>
      <c r="AD874" s="16"/>
    </row>
    <row r="875" spans="3:30" x14ac:dyDescent="0.6">
      <c r="C875" s="16"/>
      <c r="E875" s="16"/>
      <c r="H875" s="16"/>
      <c r="J875" s="16"/>
      <c r="M875" s="16"/>
      <c r="O875" s="16"/>
      <c r="R875" s="16"/>
      <c r="T875" s="16"/>
      <c r="W875" s="16"/>
      <c r="Y875" s="16"/>
      <c r="AB875" s="16"/>
      <c r="AD875" s="16"/>
    </row>
    <row r="876" spans="3:30" x14ac:dyDescent="0.6">
      <c r="C876" s="16"/>
      <c r="E876" s="16"/>
      <c r="H876" s="16"/>
      <c r="J876" s="16"/>
      <c r="M876" s="16"/>
      <c r="O876" s="16"/>
      <c r="R876" s="16"/>
      <c r="T876" s="16"/>
      <c r="W876" s="16"/>
      <c r="Y876" s="16"/>
      <c r="AB876" s="16"/>
      <c r="AD876" s="16"/>
    </row>
    <row r="877" spans="3:30" x14ac:dyDescent="0.6">
      <c r="C877" s="16"/>
      <c r="E877" s="16"/>
      <c r="H877" s="16"/>
      <c r="J877" s="16"/>
      <c r="M877" s="16"/>
      <c r="O877" s="16"/>
      <c r="R877" s="16"/>
      <c r="T877" s="16"/>
      <c r="W877" s="16"/>
      <c r="Y877" s="16"/>
      <c r="AB877" s="16"/>
      <c r="AD877" s="16"/>
    </row>
    <row r="878" spans="3:30" x14ac:dyDescent="0.6">
      <c r="C878" s="16"/>
      <c r="E878" s="16"/>
      <c r="H878" s="16"/>
      <c r="J878" s="16"/>
      <c r="M878" s="16"/>
      <c r="O878" s="16"/>
      <c r="R878" s="16"/>
      <c r="T878" s="16"/>
      <c r="W878" s="16"/>
      <c r="Y878" s="16"/>
      <c r="AB878" s="16"/>
      <c r="AD878" s="16"/>
    </row>
    <row r="879" spans="3:30" x14ac:dyDescent="0.6">
      <c r="C879" s="16"/>
      <c r="E879" s="16"/>
      <c r="H879" s="16"/>
      <c r="J879" s="16"/>
      <c r="M879" s="16"/>
      <c r="O879" s="16"/>
      <c r="R879" s="16"/>
      <c r="T879" s="16"/>
      <c r="W879" s="16"/>
      <c r="Y879" s="16"/>
      <c r="AB879" s="16"/>
      <c r="AD879" s="16"/>
    </row>
    <row r="880" spans="3:30" x14ac:dyDescent="0.6">
      <c r="C880" s="16"/>
      <c r="E880" s="16"/>
      <c r="H880" s="16"/>
      <c r="J880" s="16"/>
      <c r="M880" s="16"/>
      <c r="O880" s="16"/>
      <c r="R880" s="16"/>
      <c r="T880" s="16"/>
      <c r="W880" s="16"/>
      <c r="Y880" s="16"/>
      <c r="AB880" s="16"/>
      <c r="AD880" s="16"/>
    </row>
    <row r="881" spans="3:30" x14ac:dyDescent="0.6">
      <c r="C881" s="16"/>
      <c r="E881" s="16"/>
      <c r="H881" s="16"/>
      <c r="J881" s="16"/>
      <c r="M881" s="16"/>
      <c r="O881" s="16"/>
      <c r="R881" s="16"/>
      <c r="T881" s="16"/>
      <c r="W881" s="16"/>
      <c r="Y881" s="16"/>
      <c r="AB881" s="16"/>
      <c r="AD881" s="16"/>
    </row>
    <row r="882" spans="3:30" x14ac:dyDescent="0.6">
      <c r="C882" s="16"/>
      <c r="E882" s="16"/>
      <c r="H882" s="16"/>
      <c r="J882" s="16"/>
      <c r="M882" s="16"/>
      <c r="O882" s="16"/>
      <c r="R882" s="16"/>
      <c r="T882" s="16"/>
      <c r="W882" s="16"/>
      <c r="Y882" s="16"/>
      <c r="AB882" s="16"/>
      <c r="AD882" s="16"/>
    </row>
    <row r="883" spans="3:30" x14ac:dyDescent="0.6">
      <c r="C883" s="16"/>
      <c r="E883" s="16"/>
      <c r="H883" s="16"/>
      <c r="J883" s="16"/>
      <c r="M883" s="16"/>
      <c r="O883" s="16"/>
      <c r="R883" s="16"/>
      <c r="T883" s="16"/>
      <c r="W883" s="16"/>
      <c r="Y883" s="16"/>
      <c r="AB883" s="16"/>
      <c r="AD883" s="16"/>
    </row>
    <row r="884" spans="3:30" x14ac:dyDescent="0.6">
      <c r="C884" s="16"/>
      <c r="E884" s="16"/>
      <c r="H884" s="16"/>
      <c r="J884" s="16"/>
      <c r="M884" s="16"/>
      <c r="O884" s="16"/>
      <c r="R884" s="16"/>
      <c r="T884" s="16"/>
      <c r="W884" s="16"/>
      <c r="Y884" s="16"/>
      <c r="AB884" s="16"/>
      <c r="AD884" s="16"/>
    </row>
    <row r="885" spans="3:30" x14ac:dyDescent="0.6">
      <c r="C885" s="16"/>
      <c r="E885" s="16"/>
      <c r="H885" s="16"/>
      <c r="J885" s="16"/>
      <c r="M885" s="16"/>
      <c r="O885" s="16"/>
      <c r="R885" s="16"/>
      <c r="T885" s="16"/>
      <c r="W885" s="16"/>
      <c r="Y885" s="16"/>
      <c r="AB885" s="16"/>
      <c r="AD885" s="16"/>
    </row>
    <row r="886" spans="3:30" x14ac:dyDescent="0.6">
      <c r="C886" s="16"/>
      <c r="E886" s="16"/>
      <c r="H886" s="16"/>
      <c r="J886" s="16"/>
      <c r="M886" s="16"/>
      <c r="O886" s="16"/>
      <c r="R886" s="16"/>
      <c r="T886" s="16"/>
      <c r="W886" s="16"/>
      <c r="Y886" s="16"/>
      <c r="AB886" s="16"/>
      <c r="AD886" s="16"/>
    </row>
    <row r="887" spans="3:30" x14ac:dyDescent="0.6">
      <c r="C887" s="16"/>
      <c r="E887" s="16"/>
      <c r="H887" s="16"/>
      <c r="J887" s="16"/>
      <c r="M887" s="16"/>
      <c r="O887" s="16"/>
      <c r="R887" s="16"/>
      <c r="T887" s="16"/>
      <c r="W887" s="16"/>
      <c r="Y887" s="16"/>
      <c r="AB887" s="16"/>
      <c r="AD887" s="16"/>
    </row>
    <row r="888" spans="3:30" x14ac:dyDescent="0.6">
      <c r="C888" s="16"/>
      <c r="E888" s="16"/>
      <c r="H888" s="16"/>
      <c r="J888" s="16"/>
      <c r="M888" s="16"/>
      <c r="O888" s="16"/>
      <c r="R888" s="16"/>
      <c r="T888" s="16"/>
      <c r="W888" s="16"/>
      <c r="Y888" s="16"/>
      <c r="AB888" s="16"/>
      <c r="AD888" s="16"/>
    </row>
    <row r="889" spans="3:30" x14ac:dyDescent="0.6">
      <c r="C889" s="16"/>
      <c r="E889" s="16"/>
      <c r="H889" s="16"/>
      <c r="J889" s="16"/>
      <c r="M889" s="16"/>
      <c r="O889" s="16"/>
      <c r="R889" s="16"/>
      <c r="T889" s="16"/>
      <c r="W889" s="16"/>
      <c r="Y889" s="16"/>
      <c r="AB889" s="16"/>
      <c r="AD889" s="16"/>
    </row>
    <row r="890" spans="3:30" x14ac:dyDescent="0.6">
      <c r="C890" s="16"/>
      <c r="E890" s="16"/>
      <c r="H890" s="16"/>
      <c r="J890" s="16"/>
      <c r="M890" s="16"/>
      <c r="O890" s="16"/>
      <c r="R890" s="16"/>
      <c r="T890" s="16"/>
      <c r="W890" s="16"/>
      <c r="Y890" s="16"/>
      <c r="AB890" s="16"/>
      <c r="AD890" s="16"/>
    </row>
    <row r="891" spans="3:30" x14ac:dyDescent="0.6">
      <c r="C891" s="16"/>
      <c r="E891" s="16"/>
      <c r="H891" s="16"/>
      <c r="J891" s="16"/>
      <c r="M891" s="16"/>
      <c r="O891" s="16"/>
      <c r="R891" s="16"/>
      <c r="T891" s="16"/>
      <c r="W891" s="16"/>
      <c r="Y891" s="16"/>
      <c r="AB891" s="16"/>
      <c r="AD891" s="16"/>
    </row>
    <row r="892" spans="3:30" x14ac:dyDescent="0.6">
      <c r="C892" s="16"/>
      <c r="E892" s="16"/>
      <c r="H892" s="16"/>
      <c r="J892" s="16"/>
      <c r="M892" s="16"/>
      <c r="O892" s="16"/>
      <c r="R892" s="16"/>
      <c r="T892" s="16"/>
      <c r="W892" s="16"/>
      <c r="Y892" s="16"/>
      <c r="AB892" s="16"/>
      <c r="AD892" s="16"/>
    </row>
    <row r="893" spans="3:30" x14ac:dyDescent="0.6">
      <c r="C893" s="16"/>
      <c r="E893" s="16"/>
      <c r="H893" s="16"/>
      <c r="J893" s="16"/>
      <c r="M893" s="16"/>
      <c r="O893" s="16"/>
      <c r="R893" s="16"/>
      <c r="T893" s="16"/>
      <c r="W893" s="16"/>
      <c r="Y893" s="16"/>
      <c r="AB893" s="16"/>
      <c r="AD893" s="16"/>
    </row>
    <row r="894" spans="3:30" x14ac:dyDescent="0.6">
      <c r="C894" s="16"/>
      <c r="E894" s="16"/>
      <c r="H894" s="16"/>
      <c r="J894" s="16"/>
      <c r="M894" s="16"/>
      <c r="O894" s="16"/>
      <c r="R894" s="16"/>
      <c r="T894" s="16"/>
      <c r="W894" s="16"/>
      <c r="Y894" s="16"/>
      <c r="AB894" s="16"/>
      <c r="AD894" s="16"/>
    </row>
    <row r="895" spans="3:30" x14ac:dyDescent="0.6">
      <c r="C895" s="16"/>
      <c r="E895" s="16"/>
      <c r="H895" s="16"/>
      <c r="J895" s="16"/>
      <c r="M895" s="16"/>
      <c r="O895" s="16"/>
      <c r="R895" s="16"/>
      <c r="T895" s="16"/>
      <c r="W895" s="16"/>
      <c r="Y895" s="16"/>
      <c r="AB895" s="16"/>
      <c r="AD895" s="16"/>
    </row>
    <row r="896" spans="3:30" x14ac:dyDescent="0.6">
      <c r="C896" s="16"/>
      <c r="E896" s="16"/>
      <c r="H896" s="16"/>
      <c r="J896" s="16"/>
      <c r="M896" s="16"/>
      <c r="O896" s="16"/>
      <c r="R896" s="16"/>
      <c r="T896" s="16"/>
      <c r="W896" s="16"/>
      <c r="Y896" s="16"/>
      <c r="AB896" s="16"/>
      <c r="AD896" s="16"/>
    </row>
    <row r="897" spans="3:30" x14ac:dyDescent="0.6">
      <c r="C897" s="16"/>
      <c r="E897" s="16"/>
      <c r="H897" s="16"/>
      <c r="J897" s="16"/>
      <c r="M897" s="16"/>
      <c r="O897" s="16"/>
      <c r="R897" s="16"/>
      <c r="T897" s="16"/>
      <c r="W897" s="16"/>
      <c r="Y897" s="16"/>
      <c r="AB897" s="16"/>
      <c r="AD897" s="16"/>
    </row>
    <row r="898" spans="3:30" x14ac:dyDescent="0.6">
      <c r="C898" s="16"/>
      <c r="E898" s="16"/>
      <c r="H898" s="16"/>
      <c r="J898" s="16"/>
      <c r="M898" s="16"/>
      <c r="O898" s="16"/>
      <c r="R898" s="16"/>
      <c r="T898" s="16"/>
      <c r="W898" s="16"/>
      <c r="Y898" s="16"/>
      <c r="AB898" s="16"/>
      <c r="AD898" s="16"/>
    </row>
    <row r="899" spans="3:30" x14ac:dyDescent="0.6">
      <c r="C899" s="16"/>
      <c r="E899" s="16"/>
      <c r="H899" s="16"/>
      <c r="J899" s="16"/>
      <c r="M899" s="16"/>
      <c r="O899" s="16"/>
      <c r="R899" s="16"/>
      <c r="T899" s="16"/>
      <c r="W899" s="16"/>
      <c r="Y899" s="16"/>
      <c r="AB899" s="16"/>
      <c r="AD899" s="16"/>
    </row>
    <row r="900" spans="3:30" x14ac:dyDescent="0.6">
      <c r="C900" s="16"/>
      <c r="E900" s="16"/>
      <c r="H900" s="16"/>
      <c r="J900" s="16"/>
      <c r="M900" s="16"/>
      <c r="O900" s="16"/>
      <c r="R900" s="16"/>
      <c r="T900" s="16"/>
      <c r="W900" s="16"/>
      <c r="Y900" s="16"/>
      <c r="AB900" s="16"/>
      <c r="AD900" s="16"/>
    </row>
    <row r="901" spans="3:30" x14ac:dyDescent="0.6">
      <c r="C901" s="16"/>
      <c r="E901" s="16"/>
      <c r="H901" s="16"/>
      <c r="J901" s="16"/>
      <c r="M901" s="16"/>
      <c r="O901" s="16"/>
      <c r="R901" s="16"/>
      <c r="T901" s="16"/>
      <c r="W901" s="16"/>
      <c r="Y901" s="16"/>
      <c r="AB901" s="16"/>
      <c r="AD901" s="16"/>
    </row>
    <row r="902" spans="3:30" x14ac:dyDescent="0.6">
      <c r="C902" s="16"/>
      <c r="E902" s="16"/>
      <c r="H902" s="16"/>
      <c r="J902" s="16"/>
      <c r="M902" s="16"/>
      <c r="O902" s="16"/>
      <c r="R902" s="16"/>
      <c r="T902" s="16"/>
      <c r="W902" s="16"/>
      <c r="Y902" s="16"/>
      <c r="AB902" s="16"/>
      <c r="AD902" s="16"/>
    </row>
    <row r="903" spans="3:30" x14ac:dyDescent="0.6">
      <c r="C903" s="16"/>
      <c r="E903" s="16"/>
      <c r="H903" s="16"/>
      <c r="J903" s="16"/>
      <c r="M903" s="16"/>
      <c r="O903" s="16"/>
      <c r="R903" s="16"/>
      <c r="T903" s="16"/>
      <c r="W903" s="16"/>
      <c r="Y903" s="16"/>
      <c r="AB903" s="16"/>
      <c r="AD903" s="16"/>
    </row>
    <row r="904" spans="3:30" x14ac:dyDescent="0.6">
      <c r="C904" s="16"/>
      <c r="E904" s="16"/>
      <c r="H904" s="16"/>
      <c r="J904" s="16"/>
      <c r="M904" s="16"/>
      <c r="O904" s="16"/>
      <c r="R904" s="16"/>
      <c r="T904" s="16"/>
      <c r="W904" s="16"/>
      <c r="Y904" s="16"/>
      <c r="AB904" s="16"/>
      <c r="AD904" s="16"/>
    </row>
    <row r="905" spans="3:30" x14ac:dyDescent="0.6">
      <c r="C905" s="16"/>
      <c r="E905" s="16"/>
      <c r="H905" s="16"/>
      <c r="J905" s="16"/>
      <c r="M905" s="16"/>
      <c r="O905" s="16"/>
      <c r="R905" s="16"/>
      <c r="T905" s="16"/>
      <c r="W905" s="16"/>
      <c r="Y905" s="16"/>
      <c r="AB905" s="16"/>
      <c r="AD905" s="16"/>
    </row>
    <row r="906" spans="3:30" x14ac:dyDescent="0.6">
      <c r="C906" s="16"/>
      <c r="E906" s="16"/>
      <c r="H906" s="16"/>
      <c r="J906" s="16"/>
      <c r="M906" s="16"/>
      <c r="O906" s="16"/>
      <c r="R906" s="16"/>
      <c r="T906" s="16"/>
      <c r="W906" s="16"/>
      <c r="Y906" s="16"/>
      <c r="AB906" s="16"/>
      <c r="AD906" s="16"/>
    </row>
    <row r="907" spans="3:30" x14ac:dyDescent="0.6">
      <c r="C907" s="16"/>
      <c r="E907" s="16"/>
      <c r="H907" s="16"/>
      <c r="J907" s="16"/>
      <c r="M907" s="16"/>
      <c r="O907" s="16"/>
      <c r="R907" s="16"/>
      <c r="T907" s="16"/>
      <c r="W907" s="16"/>
      <c r="Y907" s="16"/>
      <c r="AB907" s="16"/>
      <c r="AD907" s="16"/>
    </row>
    <row r="908" spans="3:30" x14ac:dyDescent="0.6">
      <c r="C908" s="16"/>
      <c r="E908" s="16"/>
      <c r="H908" s="16"/>
      <c r="J908" s="16"/>
      <c r="M908" s="16"/>
      <c r="O908" s="16"/>
      <c r="R908" s="16"/>
      <c r="T908" s="16"/>
      <c r="W908" s="16"/>
      <c r="Y908" s="16"/>
      <c r="AB908" s="16"/>
      <c r="AD908" s="16"/>
    </row>
    <row r="909" spans="3:30" x14ac:dyDescent="0.6">
      <c r="C909" s="16"/>
      <c r="E909" s="16"/>
      <c r="H909" s="16"/>
      <c r="J909" s="16"/>
      <c r="M909" s="16"/>
      <c r="O909" s="16"/>
      <c r="R909" s="16"/>
      <c r="T909" s="16"/>
      <c r="W909" s="16"/>
      <c r="Y909" s="16"/>
      <c r="AB909" s="16"/>
      <c r="AD909" s="16"/>
    </row>
    <row r="910" spans="3:30" x14ac:dyDescent="0.6">
      <c r="C910" s="16"/>
      <c r="E910" s="16"/>
      <c r="H910" s="16"/>
      <c r="J910" s="16"/>
      <c r="M910" s="16"/>
      <c r="O910" s="16"/>
      <c r="R910" s="16"/>
      <c r="T910" s="16"/>
      <c r="W910" s="16"/>
      <c r="Y910" s="16"/>
      <c r="AB910" s="16"/>
      <c r="AD910" s="16"/>
    </row>
    <row r="911" spans="3:30" x14ac:dyDescent="0.6">
      <c r="C911" s="16"/>
      <c r="E911" s="16"/>
      <c r="H911" s="16"/>
      <c r="J911" s="16"/>
      <c r="M911" s="16"/>
      <c r="O911" s="16"/>
      <c r="R911" s="16"/>
      <c r="T911" s="16"/>
      <c r="W911" s="16"/>
      <c r="Y911" s="16"/>
      <c r="AB911" s="16"/>
      <c r="AD911" s="16"/>
    </row>
    <row r="912" spans="3:30" x14ac:dyDescent="0.6">
      <c r="C912" s="16"/>
      <c r="E912" s="16"/>
      <c r="H912" s="16"/>
      <c r="J912" s="16"/>
      <c r="M912" s="16"/>
      <c r="O912" s="16"/>
      <c r="R912" s="16"/>
      <c r="T912" s="16"/>
      <c r="W912" s="16"/>
      <c r="Y912" s="16"/>
      <c r="AB912" s="16"/>
      <c r="AD912" s="16"/>
    </row>
    <row r="913" spans="3:30" x14ac:dyDescent="0.6">
      <c r="C913" s="16"/>
      <c r="E913" s="16"/>
      <c r="H913" s="16"/>
      <c r="J913" s="16"/>
      <c r="M913" s="16"/>
      <c r="O913" s="16"/>
      <c r="R913" s="16"/>
      <c r="T913" s="16"/>
      <c r="W913" s="16"/>
      <c r="Y913" s="16"/>
      <c r="AB913" s="16"/>
      <c r="AD913" s="16"/>
    </row>
    <row r="914" spans="3:30" x14ac:dyDescent="0.6">
      <c r="C914" s="16"/>
      <c r="E914" s="16"/>
      <c r="H914" s="16"/>
      <c r="J914" s="16"/>
      <c r="M914" s="16"/>
      <c r="O914" s="16"/>
      <c r="R914" s="16"/>
      <c r="T914" s="16"/>
      <c r="W914" s="16"/>
      <c r="Y914" s="16"/>
      <c r="AB914" s="16"/>
      <c r="AD914" s="16"/>
    </row>
    <row r="915" spans="3:30" x14ac:dyDescent="0.6">
      <c r="C915" s="16"/>
      <c r="E915" s="16"/>
      <c r="H915" s="16"/>
      <c r="J915" s="16"/>
      <c r="M915" s="16"/>
      <c r="O915" s="16"/>
      <c r="R915" s="16"/>
      <c r="T915" s="16"/>
      <c r="W915" s="16"/>
      <c r="Y915" s="16"/>
      <c r="AB915" s="16"/>
      <c r="AD915" s="16"/>
    </row>
    <row r="916" spans="3:30" x14ac:dyDescent="0.6">
      <c r="C916" s="16"/>
      <c r="E916" s="16"/>
      <c r="H916" s="16"/>
      <c r="J916" s="16"/>
      <c r="M916" s="16"/>
      <c r="O916" s="16"/>
      <c r="R916" s="16"/>
      <c r="T916" s="16"/>
      <c r="W916" s="16"/>
      <c r="Y916" s="16"/>
      <c r="AB916" s="16"/>
      <c r="AD916" s="16"/>
    </row>
    <row r="917" spans="3:30" x14ac:dyDescent="0.6">
      <c r="C917" s="16"/>
      <c r="E917" s="16"/>
      <c r="H917" s="16"/>
      <c r="J917" s="16"/>
      <c r="M917" s="16"/>
      <c r="O917" s="16"/>
      <c r="R917" s="16"/>
      <c r="T917" s="16"/>
      <c r="W917" s="16"/>
      <c r="Y917" s="16"/>
      <c r="AB917" s="16"/>
      <c r="AD917" s="16"/>
    </row>
    <row r="918" spans="3:30" x14ac:dyDescent="0.6">
      <c r="C918" s="16"/>
      <c r="E918" s="16"/>
      <c r="H918" s="16"/>
      <c r="J918" s="16"/>
      <c r="M918" s="16"/>
      <c r="O918" s="16"/>
      <c r="R918" s="16"/>
      <c r="T918" s="16"/>
      <c r="W918" s="16"/>
      <c r="Y918" s="16"/>
      <c r="AB918" s="16"/>
      <c r="AD918" s="16"/>
    </row>
    <row r="919" spans="3:30" x14ac:dyDescent="0.6">
      <c r="C919" s="16"/>
      <c r="E919" s="16"/>
      <c r="H919" s="16"/>
      <c r="J919" s="16"/>
      <c r="M919" s="16"/>
      <c r="O919" s="16"/>
      <c r="R919" s="16"/>
      <c r="T919" s="16"/>
      <c r="W919" s="16"/>
      <c r="Y919" s="16"/>
      <c r="AB919" s="16"/>
      <c r="AD919" s="16"/>
    </row>
    <row r="920" spans="3:30" x14ac:dyDescent="0.6">
      <c r="C920" s="16"/>
      <c r="E920" s="16"/>
      <c r="H920" s="16"/>
      <c r="J920" s="16"/>
      <c r="M920" s="16"/>
      <c r="O920" s="16"/>
      <c r="R920" s="16"/>
      <c r="T920" s="16"/>
      <c r="W920" s="16"/>
      <c r="Y920" s="16"/>
      <c r="AB920" s="16"/>
      <c r="AD920" s="16"/>
    </row>
    <row r="921" spans="3:30" x14ac:dyDescent="0.6">
      <c r="C921" s="16"/>
      <c r="E921" s="16"/>
      <c r="H921" s="16"/>
      <c r="J921" s="16"/>
      <c r="M921" s="16"/>
      <c r="O921" s="16"/>
      <c r="R921" s="16"/>
      <c r="T921" s="16"/>
      <c r="W921" s="16"/>
      <c r="Y921" s="16"/>
      <c r="AB921" s="16"/>
      <c r="AD921" s="16"/>
    </row>
    <row r="922" spans="3:30" x14ac:dyDescent="0.6">
      <c r="C922" s="16"/>
      <c r="E922" s="16"/>
      <c r="H922" s="16"/>
      <c r="J922" s="16"/>
      <c r="M922" s="16"/>
      <c r="O922" s="16"/>
      <c r="R922" s="16"/>
      <c r="T922" s="16"/>
      <c r="W922" s="16"/>
      <c r="Y922" s="16"/>
      <c r="AB922" s="16"/>
      <c r="AD922" s="16"/>
    </row>
    <row r="923" spans="3:30" x14ac:dyDescent="0.6">
      <c r="C923" s="16"/>
      <c r="E923" s="16"/>
      <c r="H923" s="16"/>
      <c r="J923" s="16"/>
      <c r="M923" s="16"/>
      <c r="O923" s="16"/>
      <c r="R923" s="16"/>
      <c r="T923" s="16"/>
      <c r="W923" s="16"/>
      <c r="Y923" s="16"/>
      <c r="AB923" s="16"/>
      <c r="AD923" s="16"/>
    </row>
    <row r="924" spans="3:30" x14ac:dyDescent="0.6">
      <c r="C924" s="16"/>
      <c r="E924" s="16"/>
      <c r="H924" s="16"/>
      <c r="J924" s="16"/>
      <c r="M924" s="16"/>
      <c r="O924" s="16"/>
      <c r="R924" s="16"/>
      <c r="T924" s="16"/>
      <c r="W924" s="16"/>
      <c r="Y924" s="16"/>
      <c r="AB924" s="16"/>
      <c r="AD924" s="16"/>
    </row>
    <row r="925" spans="3:30" x14ac:dyDescent="0.6">
      <c r="C925" s="16"/>
      <c r="E925" s="16"/>
      <c r="H925" s="16"/>
      <c r="J925" s="16"/>
      <c r="M925" s="16"/>
      <c r="O925" s="16"/>
      <c r="R925" s="16"/>
      <c r="T925" s="16"/>
      <c r="W925" s="16"/>
      <c r="Y925" s="16"/>
      <c r="AB925" s="16"/>
      <c r="AD925" s="16"/>
    </row>
    <row r="926" spans="3:30" x14ac:dyDescent="0.6">
      <c r="C926" s="16"/>
      <c r="E926" s="16"/>
      <c r="H926" s="16"/>
      <c r="J926" s="16"/>
      <c r="M926" s="16"/>
      <c r="O926" s="16"/>
      <c r="R926" s="16"/>
      <c r="T926" s="16"/>
      <c r="W926" s="16"/>
      <c r="Y926" s="16"/>
      <c r="AB926" s="16"/>
      <c r="AD926" s="16"/>
    </row>
    <row r="927" spans="3:30" x14ac:dyDescent="0.6">
      <c r="C927" s="16"/>
      <c r="E927" s="16"/>
      <c r="H927" s="16"/>
      <c r="J927" s="16"/>
      <c r="M927" s="16"/>
      <c r="O927" s="16"/>
      <c r="R927" s="16"/>
      <c r="T927" s="16"/>
      <c r="W927" s="16"/>
      <c r="Y927" s="16"/>
      <c r="AB927" s="16"/>
      <c r="AD927" s="16"/>
    </row>
    <row r="928" spans="3:30" x14ac:dyDescent="0.6">
      <c r="C928" s="16"/>
      <c r="E928" s="16"/>
      <c r="H928" s="16"/>
      <c r="J928" s="16"/>
      <c r="M928" s="16"/>
      <c r="O928" s="16"/>
      <c r="R928" s="16"/>
      <c r="T928" s="16"/>
      <c r="W928" s="16"/>
      <c r="Y928" s="16"/>
      <c r="AB928" s="16"/>
      <c r="AD928" s="16"/>
    </row>
    <row r="929" spans="3:30" x14ac:dyDescent="0.6">
      <c r="C929" s="16"/>
      <c r="E929" s="16"/>
      <c r="H929" s="16"/>
      <c r="J929" s="16"/>
      <c r="M929" s="16"/>
      <c r="O929" s="16"/>
      <c r="R929" s="16"/>
      <c r="T929" s="16"/>
      <c r="W929" s="16"/>
      <c r="Y929" s="16"/>
      <c r="AB929" s="16"/>
      <c r="AD929" s="16"/>
    </row>
    <row r="930" spans="3:30" x14ac:dyDescent="0.6">
      <c r="C930" s="16"/>
      <c r="E930" s="16"/>
      <c r="H930" s="16"/>
      <c r="J930" s="16"/>
      <c r="M930" s="16"/>
      <c r="O930" s="16"/>
      <c r="R930" s="16"/>
      <c r="T930" s="16"/>
      <c r="W930" s="16"/>
      <c r="Y930" s="16"/>
      <c r="AB930" s="16"/>
      <c r="AD930" s="16"/>
    </row>
    <row r="931" spans="3:30" x14ac:dyDescent="0.6">
      <c r="C931" s="16"/>
      <c r="E931" s="16"/>
      <c r="H931" s="16"/>
      <c r="J931" s="16"/>
      <c r="M931" s="16"/>
      <c r="O931" s="16"/>
      <c r="R931" s="16"/>
      <c r="T931" s="16"/>
      <c r="W931" s="16"/>
      <c r="Y931" s="16"/>
      <c r="AB931" s="16"/>
      <c r="AD931" s="16"/>
    </row>
    <row r="932" spans="3:30" x14ac:dyDescent="0.6">
      <c r="C932" s="16"/>
      <c r="E932" s="16"/>
      <c r="H932" s="16"/>
      <c r="J932" s="16"/>
      <c r="M932" s="16"/>
      <c r="O932" s="16"/>
      <c r="R932" s="16"/>
      <c r="T932" s="16"/>
      <c r="W932" s="16"/>
      <c r="Y932" s="16"/>
      <c r="AB932" s="16"/>
      <c r="AD932" s="16"/>
    </row>
    <row r="933" spans="3:30" x14ac:dyDescent="0.6">
      <c r="C933" s="16"/>
      <c r="E933" s="16"/>
      <c r="H933" s="16"/>
      <c r="J933" s="16"/>
      <c r="M933" s="16"/>
      <c r="O933" s="16"/>
      <c r="R933" s="16"/>
      <c r="T933" s="16"/>
      <c r="W933" s="16"/>
      <c r="Y933" s="16"/>
      <c r="AB933" s="16"/>
      <c r="AD933" s="16"/>
    </row>
    <row r="934" spans="3:30" x14ac:dyDescent="0.6">
      <c r="C934" s="16"/>
      <c r="E934" s="16"/>
      <c r="H934" s="16"/>
      <c r="J934" s="16"/>
      <c r="M934" s="16"/>
      <c r="O934" s="16"/>
      <c r="R934" s="16"/>
      <c r="T934" s="16"/>
      <c r="W934" s="16"/>
      <c r="Y934" s="16"/>
      <c r="AB934" s="16"/>
      <c r="AD934" s="16"/>
    </row>
    <row r="935" spans="3:30" x14ac:dyDescent="0.6">
      <c r="C935" s="16"/>
      <c r="E935" s="16"/>
      <c r="H935" s="16"/>
      <c r="J935" s="16"/>
      <c r="M935" s="16"/>
      <c r="O935" s="16"/>
      <c r="R935" s="16"/>
      <c r="T935" s="16"/>
      <c r="W935" s="16"/>
      <c r="Y935" s="16"/>
      <c r="AB935" s="16"/>
      <c r="AD935" s="16"/>
    </row>
    <row r="936" spans="3:30" x14ac:dyDescent="0.6">
      <c r="C936" s="16"/>
      <c r="E936" s="16"/>
      <c r="H936" s="16"/>
      <c r="J936" s="16"/>
      <c r="M936" s="16"/>
      <c r="O936" s="16"/>
      <c r="R936" s="16"/>
      <c r="T936" s="16"/>
      <c r="W936" s="16"/>
      <c r="Y936" s="16"/>
      <c r="AB936" s="16"/>
      <c r="AD936" s="16"/>
    </row>
    <row r="937" spans="3:30" x14ac:dyDescent="0.6">
      <c r="C937" s="16"/>
      <c r="E937" s="16"/>
      <c r="H937" s="16"/>
      <c r="J937" s="16"/>
      <c r="M937" s="16"/>
      <c r="O937" s="16"/>
      <c r="R937" s="16"/>
      <c r="T937" s="16"/>
      <c r="W937" s="16"/>
      <c r="Y937" s="16"/>
      <c r="AB937" s="16"/>
      <c r="AD937" s="16"/>
    </row>
    <row r="938" spans="3:30" x14ac:dyDescent="0.6">
      <c r="C938" s="16"/>
      <c r="E938" s="16"/>
      <c r="H938" s="16"/>
      <c r="J938" s="16"/>
      <c r="M938" s="16"/>
      <c r="O938" s="16"/>
      <c r="R938" s="16"/>
      <c r="T938" s="16"/>
      <c r="W938" s="16"/>
      <c r="Y938" s="16"/>
      <c r="AB938" s="16"/>
      <c r="AD938" s="16"/>
    </row>
    <row r="939" spans="3:30" x14ac:dyDescent="0.6">
      <c r="C939" s="16"/>
      <c r="E939" s="16"/>
      <c r="H939" s="16"/>
      <c r="J939" s="16"/>
      <c r="M939" s="16"/>
      <c r="O939" s="16"/>
      <c r="R939" s="16"/>
      <c r="T939" s="16"/>
      <c r="W939" s="16"/>
      <c r="Y939" s="16"/>
      <c r="AB939" s="16"/>
      <c r="AD939" s="16"/>
    </row>
    <row r="940" spans="3:30" x14ac:dyDescent="0.6">
      <c r="C940" s="16"/>
      <c r="E940" s="16"/>
      <c r="H940" s="16"/>
      <c r="J940" s="16"/>
      <c r="M940" s="16"/>
      <c r="O940" s="16"/>
      <c r="R940" s="16"/>
      <c r="T940" s="16"/>
      <c r="W940" s="16"/>
      <c r="Y940" s="16"/>
      <c r="AB940" s="16"/>
      <c r="AD940" s="16"/>
    </row>
    <row r="941" spans="3:30" x14ac:dyDescent="0.6">
      <c r="C941" s="16"/>
      <c r="E941" s="16"/>
      <c r="H941" s="16"/>
      <c r="J941" s="16"/>
      <c r="M941" s="16"/>
      <c r="O941" s="16"/>
      <c r="R941" s="16"/>
      <c r="T941" s="16"/>
      <c r="W941" s="16"/>
      <c r="Y941" s="16"/>
      <c r="AB941" s="16"/>
      <c r="AD941" s="16"/>
    </row>
    <row r="942" spans="3:30" x14ac:dyDescent="0.6">
      <c r="C942" s="16"/>
      <c r="E942" s="16"/>
      <c r="H942" s="16"/>
      <c r="J942" s="16"/>
      <c r="M942" s="16"/>
      <c r="O942" s="16"/>
      <c r="R942" s="16"/>
      <c r="T942" s="16"/>
      <c r="W942" s="16"/>
      <c r="Y942" s="16"/>
      <c r="AB942" s="16"/>
      <c r="AD942" s="16"/>
    </row>
    <row r="943" spans="3:30" x14ac:dyDescent="0.6">
      <c r="C943" s="16"/>
      <c r="E943" s="16"/>
      <c r="H943" s="16"/>
      <c r="J943" s="16"/>
      <c r="M943" s="16"/>
      <c r="O943" s="16"/>
      <c r="R943" s="16"/>
      <c r="T943" s="16"/>
      <c r="W943" s="16"/>
      <c r="Y943" s="16"/>
      <c r="AB943" s="16"/>
      <c r="AD943" s="16"/>
    </row>
    <row r="944" spans="3:30" x14ac:dyDescent="0.6">
      <c r="C944" s="16"/>
      <c r="E944" s="16"/>
      <c r="H944" s="16"/>
      <c r="J944" s="16"/>
      <c r="M944" s="16"/>
      <c r="O944" s="16"/>
      <c r="R944" s="16"/>
      <c r="T944" s="16"/>
      <c r="W944" s="16"/>
      <c r="Y944" s="16"/>
      <c r="AB944" s="16"/>
      <c r="AD944" s="16"/>
    </row>
    <row r="945" spans="3:30" x14ac:dyDescent="0.6">
      <c r="C945" s="16"/>
      <c r="E945" s="16"/>
      <c r="H945" s="16"/>
      <c r="J945" s="16"/>
      <c r="M945" s="16"/>
      <c r="O945" s="16"/>
      <c r="R945" s="16"/>
      <c r="T945" s="16"/>
      <c r="W945" s="16"/>
      <c r="Y945" s="16"/>
      <c r="AB945" s="16"/>
      <c r="AD945" s="16"/>
    </row>
    <row r="946" spans="3:30" x14ac:dyDescent="0.6">
      <c r="C946" s="16"/>
      <c r="E946" s="16"/>
      <c r="H946" s="16"/>
      <c r="J946" s="16"/>
      <c r="M946" s="16"/>
      <c r="O946" s="16"/>
      <c r="R946" s="16"/>
      <c r="T946" s="16"/>
      <c r="W946" s="16"/>
      <c r="Y946" s="16"/>
      <c r="AB946" s="16"/>
      <c r="AD946" s="16"/>
    </row>
    <row r="947" spans="3:30" x14ac:dyDescent="0.6">
      <c r="C947" s="16"/>
      <c r="E947" s="16"/>
      <c r="H947" s="16"/>
      <c r="J947" s="16"/>
      <c r="M947" s="16"/>
      <c r="O947" s="16"/>
      <c r="R947" s="16"/>
      <c r="T947" s="16"/>
      <c r="W947" s="16"/>
      <c r="Y947" s="16"/>
      <c r="AB947" s="16"/>
      <c r="AD947" s="16"/>
    </row>
    <row r="948" spans="3:30" x14ac:dyDescent="0.6">
      <c r="C948" s="16"/>
      <c r="E948" s="16"/>
      <c r="H948" s="16"/>
      <c r="J948" s="16"/>
      <c r="M948" s="16"/>
      <c r="O948" s="16"/>
      <c r="R948" s="16"/>
      <c r="T948" s="16"/>
      <c r="W948" s="16"/>
      <c r="Y948" s="16"/>
      <c r="AB948" s="16"/>
      <c r="AD948" s="16"/>
    </row>
    <row r="949" spans="3:30" x14ac:dyDescent="0.6">
      <c r="C949" s="16"/>
      <c r="E949" s="16"/>
      <c r="H949" s="16"/>
      <c r="J949" s="16"/>
      <c r="M949" s="16"/>
      <c r="O949" s="16"/>
      <c r="R949" s="16"/>
      <c r="T949" s="16"/>
      <c r="W949" s="16"/>
      <c r="Y949" s="16"/>
      <c r="AB949" s="16"/>
      <c r="AD949" s="16"/>
    </row>
    <row r="950" spans="3:30" x14ac:dyDescent="0.6">
      <c r="C950" s="16"/>
      <c r="E950" s="16"/>
      <c r="H950" s="16"/>
      <c r="J950" s="16"/>
      <c r="M950" s="16"/>
      <c r="O950" s="16"/>
      <c r="R950" s="16"/>
      <c r="T950" s="16"/>
      <c r="W950" s="16"/>
      <c r="Y950" s="16"/>
      <c r="AB950" s="16"/>
      <c r="AD950" s="16"/>
    </row>
    <row r="951" spans="3:30" x14ac:dyDescent="0.6">
      <c r="C951" s="16"/>
      <c r="E951" s="16"/>
      <c r="H951" s="16"/>
      <c r="J951" s="16"/>
      <c r="M951" s="16"/>
      <c r="O951" s="16"/>
      <c r="R951" s="16"/>
      <c r="T951" s="16"/>
      <c r="W951" s="16"/>
      <c r="Y951" s="16"/>
      <c r="AB951" s="16"/>
      <c r="AD951" s="16"/>
    </row>
    <row r="952" spans="3:30" x14ac:dyDescent="0.6">
      <c r="C952" s="16"/>
      <c r="E952" s="16"/>
      <c r="H952" s="16"/>
      <c r="J952" s="16"/>
      <c r="M952" s="16"/>
      <c r="O952" s="16"/>
      <c r="R952" s="16"/>
      <c r="T952" s="16"/>
      <c r="W952" s="16"/>
      <c r="Y952" s="16"/>
      <c r="AB952" s="16"/>
      <c r="AD952" s="16"/>
    </row>
    <row r="953" spans="3:30" x14ac:dyDescent="0.6">
      <c r="C953" s="16"/>
      <c r="E953" s="16"/>
      <c r="H953" s="16"/>
      <c r="J953" s="16"/>
      <c r="M953" s="16"/>
      <c r="O953" s="16"/>
      <c r="R953" s="16"/>
      <c r="T953" s="16"/>
      <c r="W953" s="16"/>
      <c r="Y953" s="16"/>
      <c r="AB953" s="16"/>
      <c r="AD953" s="16"/>
    </row>
    <row r="954" spans="3:30" x14ac:dyDescent="0.6">
      <c r="C954" s="16"/>
      <c r="E954" s="16"/>
      <c r="H954" s="16"/>
      <c r="J954" s="16"/>
      <c r="M954" s="16"/>
      <c r="O954" s="16"/>
      <c r="R954" s="16"/>
      <c r="T954" s="16"/>
      <c r="W954" s="16"/>
      <c r="Y954" s="16"/>
      <c r="AB954" s="16"/>
      <c r="AD954" s="16"/>
    </row>
    <row r="955" spans="3:30" x14ac:dyDescent="0.6">
      <c r="C955" s="16"/>
      <c r="E955" s="16"/>
      <c r="H955" s="16"/>
      <c r="J955" s="16"/>
      <c r="M955" s="16"/>
      <c r="O955" s="16"/>
      <c r="R955" s="16"/>
      <c r="T955" s="16"/>
      <c r="W955" s="16"/>
      <c r="Y955" s="16"/>
      <c r="AB955" s="16"/>
      <c r="AD955" s="16"/>
    </row>
    <row r="956" spans="3:30" x14ac:dyDescent="0.6">
      <c r="C956" s="16"/>
      <c r="E956" s="16"/>
      <c r="H956" s="16"/>
      <c r="J956" s="16"/>
      <c r="M956" s="16"/>
      <c r="O956" s="16"/>
      <c r="R956" s="16"/>
      <c r="T956" s="16"/>
      <c r="W956" s="16"/>
      <c r="Y956" s="16"/>
      <c r="AB956" s="16"/>
      <c r="AD956" s="16"/>
    </row>
    <row r="957" spans="3:30" x14ac:dyDescent="0.6">
      <c r="C957" s="16"/>
      <c r="E957" s="16"/>
      <c r="H957" s="16"/>
      <c r="J957" s="16"/>
      <c r="M957" s="16"/>
      <c r="O957" s="16"/>
      <c r="R957" s="16"/>
      <c r="T957" s="16"/>
      <c r="W957" s="16"/>
      <c r="Y957" s="16"/>
      <c r="AB957" s="16"/>
      <c r="AD957" s="16"/>
    </row>
    <row r="958" spans="3:30" x14ac:dyDescent="0.6">
      <c r="C958" s="16"/>
      <c r="E958" s="16"/>
      <c r="H958" s="16"/>
      <c r="J958" s="16"/>
      <c r="M958" s="16"/>
      <c r="O958" s="16"/>
      <c r="R958" s="16"/>
      <c r="T958" s="16"/>
      <c r="W958" s="16"/>
      <c r="Y958" s="16"/>
      <c r="AB958" s="16"/>
      <c r="AD958" s="16"/>
    </row>
    <row r="959" spans="3:30" x14ac:dyDescent="0.6">
      <c r="C959" s="16"/>
      <c r="E959" s="16"/>
      <c r="H959" s="16"/>
      <c r="J959" s="16"/>
      <c r="M959" s="16"/>
      <c r="O959" s="16"/>
      <c r="R959" s="16"/>
      <c r="T959" s="16"/>
      <c r="W959" s="16"/>
      <c r="Y959" s="16"/>
      <c r="AB959" s="16"/>
      <c r="AD959" s="16"/>
    </row>
    <row r="960" spans="3:30" x14ac:dyDescent="0.6">
      <c r="C960" s="16"/>
      <c r="E960" s="16"/>
      <c r="H960" s="16"/>
      <c r="J960" s="16"/>
      <c r="M960" s="16"/>
      <c r="O960" s="16"/>
      <c r="R960" s="16"/>
      <c r="T960" s="16"/>
      <c r="W960" s="16"/>
      <c r="Y960" s="16"/>
      <c r="AB960" s="16"/>
      <c r="AD960" s="16"/>
    </row>
    <row r="961" spans="3:30" x14ac:dyDescent="0.6">
      <c r="C961" s="16"/>
      <c r="E961" s="16"/>
      <c r="H961" s="16"/>
      <c r="J961" s="16"/>
      <c r="M961" s="16"/>
      <c r="O961" s="16"/>
      <c r="R961" s="16"/>
      <c r="T961" s="16"/>
      <c r="W961" s="16"/>
      <c r="Y961" s="16"/>
      <c r="AB961" s="16"/>
      <c r="AD961" s="16"/>
    </row>
    <row r="962" spans="3:30" x14ac:dyDescent="0.6">
      <c r="C962" s="16"/>
      <c r="E962" s="16"/>
      <c r="H962" s="16"/>
      <c r="J962" s="16"/>
      <c r="M962" s="16"/>
      <c r="O962" s="16"/>
      <c r="R962" s="16"/>
      <c r="T962" s="16"/>
      <c r="W962" s="16"/>
      <c r="Y962" s="16"/>
      <c r="AB962" s="16"/>
      <c r="AD962" s="16"/>
    </row>
    <row r="963" spans="3:30" x14ac:dyDescent="0.6">
      <c r="C963" s="16"/>
      <c r="E963" s="16"/>
      <c r="H963" s="16"/>
      <c r="J963" s="16"/>
      <c r="M963" s="16"/>
      <c r="O963" s="16"/>
      <c r="R963" s="16"/>
      <c r="T963" s="16"/>
      <c r="W963" s="16"/>
      <c r="Y963" s="16"/>
      <c r="AB963" s="16"/>
      <c r="AD963" s="16"/>
    </row>
    <row r="964" spans="3:30" x14ac:dyDescent="0.6">
      <c r="C964" s="16"/>
      <c r="E964" s="16"/>
      <c r="H964" s="16"/>
      <c r="J964" s="16"/>
      <c r="M964" s="16"/>
      <c r="O964" s="16"/>
      <c r="R964" s="16"/>
      <c r="T964" s="16"/>
      <c r="W964" s="16"/>
      <c r="Y964" s="16"/>
      <c r="AB964" s="16"/>
      <c r="AD964" s="16"/>
    </row>
    <row r="965" spans="3:30" x14ac:dyDescent="0.6">
      <c r="C965" s="16"/>
      <c r="E965" s="16"/>
      <c r="H965" s="16"/>
      <c r="J965" s="16"/>
      <c r="M965" s="16"/>
      <c r="O965" s="16"/>
      <c r="R965" s="16"/>
      <c r="T965" s="16"/>
      <c r="W965" s="16"/>
      <c r="Y965" s="16"/>
      <c r="AB965" s="16"/>
      <c r="AD965" s="16"/>
    </row>
    <row r="966" spans="3:30" x14ac:dyDescent="0.6">
      <c r="C966" s="16"/>
      <c r="E966" s="16"/>
      <c r="H966" s="16"/>
      <c r="J966" s="16"/>
      <c r="M966" s="16"/>
      <c r="O966" s="16"/>
      <c r="R966" s="16"/>
      <c r="T966" s="16"/>
      <c r="W966" s="16"/>
      <c r="Y966" s="16"/>
      <c r="AB966" s="16"/>
      <c r="AD966" s="16"/>
    </row>
    <row r="967" spans="3:30" x14ac:dyDescent="0.6">
      <c r="C967" s="16"/>
      <c r="E967" s="16"/>
      <c r="H967" s="16"/>
      <c r="J967" s="16"/>
      <c r="M967" s="16"/>
      <c r="O967" s="16"/>
      <c r="R967" s="16"/>
      <c r="T967" s="16"/>
      <c r="W967" s="16"/>
      <c r="Y967" s="16"/>
      <c r="AB967" s="16"/>
      <c r="AD967" s="16"/>
    </row>
    <row r="968" spans="3:30" x14ac:dyDescent="0.6">
      <c r="C968" s="16"/>
      <c r="E968" s="16"/>
      <c r="H968" s="16"/>
      <c r="J968" s="16"/>
      <c r="M968" s="16"/>
      <c r="O968" s="16"/>
      <c r="R968" s="16"/>
      <c r="T968" s="16"/>
      <c r="W968" s="16"/>
      <c r="Y968" s="16"/>
      <c r="AB968" s="16"/>
      <c r="AD968" s="16"/>
    </row>
    <row r="969" spans="3:30" x14ac:dyDescent="0.6">
      <c r="C969" s="16"/>
      <c r="E969" s="16"/>
      <c r="H969" s="16"/>
      <c r="J969" s="16"/>
      <c r="M969" s="16"/>
      <c r="O969" s="16"/>
      <c r="R969" s="16"/>
      <c r="T969" s="16"/>
      <c r="W969" s="16"/>
      <c r="Y969" s="16"/>
      <c r="AB969" s="16"/>
      <c r="AD969" s="16"/>
    </row>
    <row r="970" spans="3:30" x14ac:dyDescent="0.6">
      <c r="C970" s="16"/>
      <c r="E970" s="16"/>
      <c r="H970" s="16"/>
      <c r="J970" s="16"/>
      <c r="M970" s="16"/>
      <c r="O970" s="16"/>
      <c r="R970" s="16"/>
      <c r="T970" s="16"/>
      <c r="W970" s="16"/>
      <c r="Y970" s="16"/>
      <c r="AB970" s="16"/>
      <c r="AD970" s="16"/>
    </row>
    <row r="971" spans="3:30" x14ac:dyDescent="0.6">
      <c r="C971" s="16"/>
      <c r="E971" s="16"/>
      <c r="H971" s="16"/>
      <c r="J971" s="16"/>
      <c r="M971" s="16"/>
      <c r="O971" s="16"/>
      <c r="R971" s="16"/>
      <c r="T971" s="16"/>
      <c r="W971" s="16"/>
      <c r="Y971" s="16"/>
      <c r="AB971" s="16"/>
      <c r="AD971" s="16"/>
    </row>
    <row r="972" spans="3:30" x14ac:dyDescent="0.6">
      <c r="C972" s="16"/>
      <c r="E972" s="16"/>
      <c r="H972" s="16"/>
      <c r="J972" s="16"/>
      <c r="M972" s="16"/>
      <c r="O972" s="16"/>
      <c r="R972" s="16"/>
      <c r="T972" s="16"/>
      <c r="W972" s="16"/>
      <c r="Y972" s="16"/>
      <c r="AB972" s="16"/>
      <c r="AD972" s="16"/>
    </row>
    <row r="973" spans="3:30" x14ac:dyDescent="0.6">
      <c r="C973" s="16"/>
      <c r="E973" s="16"/>
      <c r="H973" s="16"/>
      <c r="J973" s="16"/>
      <c r="M973" s="16"/>
      <c r="O973" s="16"/>
      <c r="R973" s="16"/>
      <c r="T973" s="16"/>
      <c r="W973" s="16"/>
      <c r="Y973" s="16"/>
      <c r="AB973" s="16"/>
      <c r="AD973" s="16"/>
    </row>
    <row r="974" spans="3:30" x14ac:dyDescent="0.6">
      <c r="C974" s="16"/>
      <c r="E974" s="16"/>
      <c r="H974" s="16"/>
      <c r="J974" s="16"/>
      <c r="M974" s="16"/>
      <c r="O974" s="16"/>
      <c r="R974" s="16"/>
      <c r="T974" s="16"/>
      <c r="W974" s="16"/>
      <c r="Y974" s="16"/>
      <c r="AB974" s="16"/>
      <c r="AD974" s="16"/>
    </row>
    <row r="975" spans="3:30" x14ac:dyDescent="0.6">
      <c r="C975" s="16"/>
      <c r="E975" s="16"/>
      <c r="H975" s="16"/>
      <c r="J975" s="16"/>
      <c r="M975" s="16"/>
      <c r="O975" s="16"/>
      <c r="R975" s="16"/>
      <c r="T975" s="16"/>
      <c r="W975" s="16"/>
      <c r="Y975" s="16"/>
      <c r="AB975" s="16"/>
      <c r="AD975" s="16"/>
    </row>
    <row r="976" spans="3:30" x14ac:dyDescent="0.6">
      <c r="C976" s="16"/>
      <c r="E976" s="16"/>
      <c r="H976" s="16"/>
      <c r="J976" s="16"/>
      <c r="M976" s="16"/>
      <c r="O976" s="16"/>
      <c r="R976" s="16"/>
      <c r="T976" s="16"/>
      <c r="W976" s="16"/>
      <c r="Y976" s="16"/>
      <c r="AB976" s="16"/>
      <c r="AD976" s="16"/>
    </row>
    <row r="977" spans="3:30" x14ac:dyDescent="0.6">
      <c r="C977" s="16"/>
      <c r="E977" s="16"/>
      <c r="H977" s="16"/>
      <c r="J977" s="16"/>
      <c r="M977" s="16"/>
      <c r="O977" s="16"/>
      <c r="R977" s="16"/>
      <c r="T977" s="16"/>
      <c r="W977" s="16"/>
      <c r="Y977" s="16"/>
      <c r="AB977" s="16"/>
      <c r="AD977" s="16"/>
    </row>
    <row r="978" spans="3:30" x14ac:dyDescent="0.6">
      <c r="C978" s="16"/>
      <c r="E978" s="16"/>
      <c r="H978" s="16"/>
      <c r="J978" s="16"/>
      <c r="M978" s="16"/>
      <c r="O978" s="16"/>
      <c r="R978" s="16"/>
      <c r="T978" s="16"/>
      <c r="W978" s="16"/>
      <c r="Y978" s="16"/>
      <c r="AB978" s="16"/>
      <c r="AD978" s="16"/>
    </row>
    <row r="979" spans="3:30" x14ac:dyDescent="0.6">
      <c r="C979" s="16"/>
      <c r="E979" s="16"/>
      <c r="H979" s="16"/>
      <c r="J979" s="16"/>
      <c r="M979" s="16"/>
      <c r="O979" s="16"/>
      <c r="R979" s="16"/>
      <c r="T979" s="16"/>
      <c r="W979" s="16"/>
      <c r="Y979" s="16"/>
      <c r="AB979" s="16"/>
      <c r="AD979" s="16"/>
    </row>
    <row r="980" spans="3:30" x14ac:dyDescent="0.6">
      <c r="C980" s="16"/>
      <c r="E980" s="16"/>
      <c r="H980" s="16"/>
      <c r="J980" s="16"/>
      <c r="M980" s="16"/>
      <c r="O980" s="16"/>
      <c r="R980" s="16"/>
      <c r="T980" s="16"/>
      <c r="W980" s="16"/>
      <c r="Y980" s="16"/>
      <c r="AB980" s="16"/>
      <c r="AD980" s="16"/>
    </row>
    <row r="981" spans="3:30" x14ac:dyDescent="0.6">
      <c r="C981" s="16"/>
      <c r="E981" s="16"/>
      <c r="H981" s="16"/>
      <c r="J981" s="16"/>
      <c r="M981" s="16"/>
      <c r="O981" s="16"/>
      <c r="R981" s="16"/>
      <c r="T981" s="16"/>
      <c r="W981" s="16"/>
      <c r="Y981" s="16"/>
      <c r="AB981" s="16"/>
      <c r="AD981" s="16"/>
    </row>
    <row r="982" spans="3:30" x14ac:dyDescent="0.6">
      <c r="C982" s="16"/>
      <c r="E982" s="16"/>
      <c r="H982" s="16"/>
      <c r="J982" s="16"/>
      <c r="M982" s="16"/>
      <c r="O982" s="16"/>
      <c r="R982" s="16"/>
      <c r="T982" s="16"/>
      <c r="W982" s="16"/>
      <c r="Y982" s="16"/>
      <c r="AB982" s="16"/>
      <c r="AD982" s="16"/>
    </row>
    <row r="983" spans="3:30" x14ac:dyDescent="0.6">
      <c r="C983" s="16"/>
      <c r="E983" s="16"/>
      <c r="H983" s="16"/>
      <c r="J983" s="16"/>
      <c r="M983" s="16"/>
      <c r="O983" s="16"/>
      <c r="R983" s="16"/>
      <c r="T983" s="16"/>
      <c r="W983" s="16"/>
      <c r="Y983" s="16"/>
      <c r="AB983" s="16"/>
      <c r="AD983" s="16"/>
    </row>
    <row r="984" spans="3:30" x14ac:dyDescent="0.6">
      <c r="C984" s="16"/>
      <c r="E984" s="16"/>
      <c r="H984" s="16"/>
      <c r="J984" s="16"/>
      <c r="M984" s="16"/>
      <c r="O984" s="16"/>
      <c r="R984" s="16"/>
      <c r="T984" s="16"/>
      <c r="W984" s="16"/>
      <c r="Y984" s="16"/>
      <c r="AB984" s="16"/>
      <c r="AD984" s="16"/>
    </row>
    <row r="985" spans="3:30" x14ac:dyDescent="0.6">
      <c r="C985" s="16"/>
      <c r="E985" s="16"/>
      <c r="H985" s="16"/>
      <c r="J985" s="16"/>
      <c r="M985" s="16"/>
      <c r="O985" s="16"/>
      <c r="R985" s="16"/>
      <c r="T985" s="16"/>
      <c r="W985" s="16"/>
      <c r="Y985" s="16"/>
      <c r="AB985" s="16"/>
      <c r="AD985" s="16"/>
    </row>
    <row r="986" spans="3:30" x14ac:dyDescent="0.6">
      <c r="C986" s="16"/>
      <c r="E986" s="16"/>
      <c r="H986" s="16"/>
      <c r="J986" s="16"/>
      <c r="M986" s="16"/>
      <c r="O986" s="16"/>
      <c r="R986" s="16"/>
      <c r="T986" s="16"/>
      <c r="W986" s="16"/>
      <c r="Y986" s="16"/>
      <c r="AB986" s="16"/>
      <c r="AD986" s="16"/>
    </row>
    <row r="987" spans="3:30" x14ac:dyDescent="0.6">
      <c r="C987" s="16"/>
      <c r="E987" s="16"/>
      <c r="H987" s="16"/>
      <c r="J987" s="16"/>
      <c r="M987" s="16"/>
      <c r="O987" s="16"/>
      <c r="R987" s="16"/>
      <c r="T987" s="16"/>
      <c r="W987" s="16"/>
      <c r="Y987" s="16"/>
      <c r="AB987" s="16"/>
      <c r="AD987" s="16"/>
    </row>
    <row r="988" spans="3:30" x14ac:dyDescent="0.6">
      <c r="C988" s="16"/>
      <c r="E988" s="16"/>
      <c r="H988" s="16"/>
      <c r="J988" s="16"/>
      <c r="M988" s="16"/>
      <c r="O988" s="16"/>
      <c r="R988" s="16"/>
      <c r="T988" s="16"/>
      <c r="W988" s="16"/>
      <c r="Y988" s="16"/>
      <c r="AB988" s="16"/>
      <c r="AD988" s="16"/>
    </row>
    <row r="989" spans="3:30" x14ac:dyDescent="0.6">
      <c r="C989" s="16"/>
      <c r="E989" s="16"/>
      <c r="H989" s="16"/>
      <c r="J989" s="16"/>
      <c r="M989" s="16"/>
      <c r="O989" s="16"/>
      <c r="R989" s="16"/>
      <c r="T989" s="16"/>
      <c r="W989" s="16"/>
      <c r="Y989" s="16"/>
      <c r="AB989" s="16"/>
      <c r="AD989" s="16"/>
    </row>
    <row r="990" spans="3:30" x14ac:dyDescent="0.6">
      <c r="C990" s="16"/>
      <c r="E990" s="16"/>
      <c r="H990" s="16"/>
      <c r="J990" s="16"/>
      <c r="M990" s="16"/>
      <c r="O990" s="16"/>
      <c r="R990" s="16"/>
      <c r="T990" s="16"/>
      <c r="W990" s="16"/>
      <c r="Y990" s="16"/>
      <c r="AB990" s="16"/>
      <c r="AD990" s="16"/>
    </row>
    <row r="991" spans="3:30" x14ac:dyDescent="0.6">
      <c r="C991" s="16"/>
      <c r="E991" s="16"/>
      <c r="H991" s="16"/>
      <c r="J991" s="16"/>
      <c r="M991" s="16"/>
      <c r="O991" s="16"/>
      <c r="R991" s="16"/>
      <c r="T991" s="16"/>
      <c r="W991" s="16"/>
      <c r="Y991" s="16"/>
      <c r="AB991" s="16"/>
      <c r="AD991" s="16"/>
    </row>
    <row r="992" spans="3:30" x14ac:dyDescent="0.6">
      <c r="C992" s="16"/>
      <c r="E992" s="16"/>
      <c r="H992" s="16"/>
      <c r="J992" s="16"/>
      <c r="M992" s="16"/>
      <c r="O992" s="16"/>
      <c r="R992" s="16"/>
      <c r="T992" s="16"/>
      <c r="W992" s="16"/>
      <c r="Y992" s="16"/>
      <c r="AB992" s="16"/>
      <c r="AD992" s="16"/>
    </row>
    <row r="993" spans="3:30" x14ac:dyDescent="0.6">
      <c r="C993" s="16"/>
      <c r="E993" s="16"/>
      <c r="H993" s="16"/>
      <c r="J993" s="16"/>
      <c r="M993" s="16"/>
      <c r="O993" s="16"/>
      <c r="R993" s="16"/>
      <c r="T993" s="16"/>
      <c r="W993" s="16"/>
      <c r="Y993" s="16"/>
      <c r="AB993" s="16"/>
      <c r="AD993" s="16"/>
    </row>
    <row r="994" spans="3:30" x14ac:dyDescent="0.6">
      <c r="C994" s="16"/>
      <c r="E994" s="16"/>
      <c r="H994" s="16"/>
      <c r="J994" s="16"/>
      <c r="M994" s="16"/>
      <c r="O994" s="16"/>
      <c r="R994" s="16"/>
      <c r="T994" s="16"/>
      <c r="W994" s="16"/>
      <c r="Y994" s="16"/>
      <c r="AB994" s="16"/>
      <c r="AD994" s="16"/>
    </row>
    <row r="995" spans="3:30" x14ac:dyDescent="0.6">
      <c r="C995" s="16"/>
      <c r="E995" s="16"/>
      <c r="H995" s="16"/>
      <c r="J995" s="16"/>
      <c r="M995" s="16"/>
      <c r="O995" s="16"/>
      <c r="R995" s="16"/>
      <c r="T995" s="16"/>
      <c r="W995" s="16"/>
      <c r="Y995" s="16"/>
      <c r="AB995" s="16"/>
      <c r="AD995" s="16"/>
    </row>
    <row r="996" spans="3:30" x14ac:dyDescent="0.6">
      <c r="C996" s="16"/>
      <c r="E996" s="16"/>
      <c r="H996" s="16"/>
      <c r="J996" s="16"/>
      <c r="M996" s="16"/>
      <c r="O996" s="16"/>
      <c r="R996" s="16"/>
      <c r="T996" s="16"/>
      <c r="W996" s="16"/>
      <c r="Y996" s="16"/>
      <c r="AB996" s="16"/>
      <c r="AD996" s="16"/>
    </row>
    <row r="997" spans="3:30" x14ac:dyDescent="0.6">
      <c r="C997" s="16"/>
      <c r="E997" s="16"/>
      <c r="H997" s="16"/>
      <c r="J997" s="16"/>
      <c r="M997" s="16"/>
      <c r="O997" s="16"/>
      <c r="R997" s="16"/>
      <c r="T997" s="16"/>
      <c r="W997" s="16"/>
      <c r="Y997" s="16"/>
      <c r="AB997" s="16"/>
      <c r="AD997" s="16"/>
    </row>
    <row r="998" spans="3:30" x14ac:dyDescent="0.6">
      <c r="C998" s="16"/>
      <c r="E998" s="16"/>
      <c r="H998" s="16"/>
      <c r="J998" s="16"/>
      <c r="M998" s="16"/>
      <c r="O998" s="16"/>
      <c r="R998" s="16"/>
      <c r="T998" s="16"/>
      <c r="W998" s="16"/>
      <c r="Y998" s="16"/>
      <c r="AB998" s="16"/>
      <c r="AD998" s="16"/>
    </row>
    <row r="999" spans="3:30" x14ac:dyDescent="0.6">
      <c r="C999" s="16"/>
      <c r="E999" s="16"/>
      <c r="H999" s="16"/>
      <c r="J999" s="16"/>
      <c r="M999" s="16"/>
      <c r="O999" s="16"/>
      <c r="R999" s="16"/>
      <c r="T999" s="16"/>
      <c r="W999" s="16"/>
      <c r="Y999" s="16"/>
      <c r="AB999" s="16"/>
      <c r="AD999" s="16"/>
    </row>
    <row r="1000" spans="3:30" x14ac:dyDescent="0.6">
      <c r="C1000" s="16"/>
      <c r="E1000" s="16"/>
      <c r="H1000" s="16"/>
      <c r="J1000" s="16"/>
      <c r="M1000" s="16"/>
      <c r="O1000" s="16"/>
      <c r="R1000" s="16"/>
      <c r="T1000" s="16"/>
      <c r="W1000" s="16"/>
      <c r="Y1000" s="16"/>
      <c r="AB1000" s="16"/>
      <c r="AD1000" s="16"/>
    </row>
    <row r="1001" spans="3:30" x14ac:dyDescent="0.6">
      <c r="C1001" s="16"/>
      <c r="E1001" s="16"/>
      <c r="H1001" s="16"/>
      <c r="J1001" s="16"/>
      <c r="M1001" s="16"/>
      <c r="O1001" s="16"/>
      <c r="R1001" s="16"/>
      <c r="T1001" s="16"/>
      <c r="W1001" s="16"/>
      <c r="Y1001" s="16"/>
      <c r="AB1001" s="16"/>
      <c r="AD1001" s="16"/>
    </row>
    <row r="1002" spans="3:30" x14ac:dyDescent="0.6">
      <c r="C1002" s="16"/>
      <c r="E1002" s="16"/>
      <c r="H1002" s="16"/>
      <c r="J1002" s="16"/>
      <c r="M1002" s="16"/>
      <c r="O1002" s="16"/>
      <c r="R1002" s="16"/>
      <c r="T1002" s="16"/>
      <c r="W1002" s="16"/>
      <c r="Y1002" s="16"/>
      <c r="AB1002" s="16"/>
      <c r="AD1002" s="16"/>
    </row>
    <row r="1003" spans="3:30" x14ac:dyDescent="0.6">
      <c r="C1003" s="16"/>
      <c r="E1003" s="16"/>
      <c r="H1003" s="16"/>
      <c r="J1003" s="16"/>
      <c r="M1003" s="16"/>
      <c r="O1003" s="16"/>
      <c r="R1003" s="16"/>
      <c r="T1003" s="16"/>
      <c r="W1003" s="16"/>
      <c r="Y1003" s="16"/>
      <c r="AB1003" s="16"/>
      <c r="AD1003" s="16"/>
    </row>
    <row r="1004" spans="3:30" x14ac:dyDescent="0.6">
      <c r="C1004" s="16"/>
      <c r="E1004" s="16"/>
      <c r="H1004" s="16"/>
      <c r="J1004" s="16"/>
      <c r="M1004" s="16"/>
      <c r="O1004" s="16"/>
      <c r="R1004" s="16"/>
      <c r="T1004" s="16"/>
      <c r="W1004" s="16"/>
      <c r="Y1004" s="16"/>
      <c r="AB1004" s="16"/>
      <c r="AD1004" s="16"/>
    </row>
    <row r="1005" spans="3:30" x14ac:dyDescent="0.6">
      <c r="C1005" s="16"/>
      <c r="E1005" s="16"/>
      <c r="H1005" s="16"/>
      <c r="J1005" s="16"/>
      <c r="M1005" s="16"/>
      <c r="O1005" s="16"/>
      <c r="R1005" s="16"/>
      <c r="T1005" s="16"/>
      <c r="W1005" s="16"/>
      <c r="Y1005" s="16"/>
      <c r="AB1005" s="16"/>
      <c r="AD1005" s="16"/>
    </row>
    <row r="1006" spans="3:30" x14ac:dyDescent="0.6">
      <c r="C1006" s="16"/>
      <c r="E1006" s="16"/>
      <c r="H1006" s="16"/>
      <c r="J1006" s="16"/>
      <c r="M1006" s="16"/>
      <c r="O1006" s="16"/>
      <c r="R1006" s="16"/>
      <c r="T1006" s="16"/>
      <c r="W1006" s="16"/>
      <c r="Y1006" s="16"/>
      <c r="AB1006" s="16"/>
      <c r="AD1006" s="16"/>
    </row>
    <row r="1007" spans="3:30" x14ac:dyDescent="0.6">
      <c r="C1007" s="16"/>
      <c r="E1007" s="16"/>
      <c r="H1007" s="16"/>
      <c r="J1007" s="16"/>
      <c r="M1007" s="16"/>
      <c r="O1007" s="16"/>
      <c r="R1007" s="16"/>
      <c r="T1007" s="16"/>
      <c r="W1007" s="16"/>
      <c r="Y1007" s="16"/>
      <c r="AB1007" s="16"/>
      <c r="AD1007" s="16"/>
    </row>
    <row r="1008" spans="3:30" x14ac:dyDescent="0.6">
      <c r="C1008" s="16"/>
      <c r="E1008" s="16"/>
      <c r="H1008" s="16"/>
      <c r="J1008" s="16"/>
      <c r="M1008" s="16"/>
      <c r="O1008" s="16"/>
      <c r="R1008" s="16"/>
      <c r="T1008" s="16"/>
      <c r="W1008" s="16"/>
      <c r="Y1008" s="16"/>
      <c r="AB1008" s="16"/>
      <c r="AD1008" s="16"/>
    </row>
    <row r="1009" spans="3:30" x14ac:dyDescent="0.6">
      <c r="C1009" s="16"/>
      <c r="E1009" s="16"/>
      <c r="H1009" s="16"/>
      <c r="J1009" s="16"/>
      <c r="M1009" s="16"/>
      <c r="O1009" s="16"/>
      <c r="R1009" s="16"/>
      <c r="T1009" s="16"/>
      <c r="W1009" s="16"/>
      <c r="Y1009" s="16"/>
      <c r="AB1009" s="16"/>
      <c r="AD1009" s="16"/>
    </row>
    <row r="1010" spans="3:30" x14ac:dyDescent="0.6">
      <c r="C1010" s="16"/>
      <c r="E1010" s="16"/>
      <c r="H1010" s="16"/>
      <c r="J1010" s="16"/>
      <c r="M1010" s="16"/>
      <c r="O1010" s="16"/>
      <c r="R1010" s="16"/>
      <c r="T1010" s="16"/>
      <c r="W1010" s="16"/>
      <c r="Y1010" s="16"/>
      <c r="AB1010" s="16"/>
      <c r="AD1010" s="16"/>
    </row>
    <row r="1011" spans="3:30" x14ac:dyDescent="0.6">
      <c r="C1011" s="16"/>
      <c r="E1011" s="16"/>
      <c r="H1011" s="16"/>
      <c r="J1011" s="16"/>
      <c r="M1011" s="16"/>
      <c r="O1011" s="16"/>
      <c r="R1011" s="16"/>
      <c r="T1011" s="16"/>
      <c r="W1011" s="16"/>
      <c r="Y1011" s="16"/>
      <c r="AB1011" s="16"/>
      <c r="AD1011" s="16"/>
    </row>
    <row r="1012" spans="3:30" x14ac:dyDescent="0.6">
      <c r="C1012" s="16"/>
      <c r="E1012" s="16"/>
      <c r="H1012" s="16"/>
      <c r="J1012" s="16"/>
      <c r="M1012" s="16"/>
      <c r="O1012" s="16"/>
      <c r="R1012" s="16"/>
      <c r="T1012" s="16"/>
      <c r="W1012" s="16"/>
      <c r="Y1012" s="16"/>
      <c r="AB1012" s="16"/>
      <c r="AD1012" s="16"/>
    </row>
    <row r="1013" spans="3:30" x14ac:dyDescent="0.6">
      <c r="C1013" s="16"/>
      <c r="E1013" s="16"/>
      <c r="H1013" s="16"/>
      <c r="J1013" s="16"/>
      <c r="M1013" s="16"/>
      <c r="O1013" s="16"/>
      <c r="R1013" s="16"/>
      <c r="T1013" s="16"/>
      <c r="W1013" s="16"/>
      <c r="Y1013" s="16"/>
      <c r="AB1013" s="16"/>
      <c r="AD1013" s="16"/>
    </row>
    <row r="1014" spans="3:30" x14ac:dyDescent="0.6">
      <c r="C1014" s="16"/>
      <c r="E1014" s="16"/>
      <c r="H1014" s="16"/>
      <c r="J1014" s="16"/>
      <c r="M1014" s="16"/>
      <c r="O1014" s="16"/>
      <c r="R1014" s="16"/>
      <c r="T1014" s="16"/>
      <c r="W1014" s="16"/>
      <c r="Y1014" s="16"/>
      <c r="AB1014" s="16"/>
      <c r="AD1014" s="16"/>
    </row>
    <row r="1015" spans="3:30" x14ac:dyDescent="0.6">
      <c r="C1015" s="16"/>
      <c r="E1015" s="16"/>
      <c r="H1015" s="16"/>
      <c r="J1015" s="16"/>
      <c r="M1015" s="16"/>
      <c r="O1015" s="16"/>
      <c r="R1015" s="16"/>
      <c r="T1015" s="16"/>
      <c r="W1015" s="16"/>
      <c r="Y1015" s="16"/>
      <c r="AB1015" s="16"/>
      <c r="AD1015" s="16"/>
    </row>
    <row r="1016" spans="3:30" x14ac:dyDescent="0.6">
      <c r="C1016" s="16"/>
      <c r="E1016" s="16"/>
      <c r="H1016" s="16"/>
      <c r="J1016" s="16"/>
      <c r="M1016" s="16"/>
      <c r="O1016" s="16"/>
      <c r="R1016" s="16"/>
      <c r="T1016" s="16"/>
      <c r="W1016" s="16"/>
      <c r="Y1016" s="16"/>
      <c r="AB1016" s="16"/>
      <c r="AD1016" s="16"/>
    </row>
    <row r="1017" spans="3:30" x14ac:dyDescent="0.6">
      <c r="C1017" s="16"/>
      <c r="E1017" s="16"/>
      <c r="H1017" s="16"/>
      <c r="J1017" s="16"/>
      <c r="M1017" s="16"/>
      <c r="O1017" s="16"/>
      <c r="R1017" s="16"/>
      <c r="T1017" s="16"/>
      <c r="W1017" s="16"/>
      <c r="Y1017" s="16"/>
      <c r="AB1017" s="16"/>
      <c r="AD1017" s="16"/>
    </row>
    <row r="1018" spans="3:30" x14ac:dyDescent="0.6">
      <c r="C1018" s="16"/>
      <c r="E1018" s="16"/>
      <c r="H1018" s="16"/>
      <c r="J1018" s="16"/>
      <c r="M1018" s="16"/>
      <c r="O1018" s="16"/>
      <c r="R1018" s="16"/>
      <c r="T1018" s="16"/>
      <c r="W1018" s="16"/>
      <c r="Y1018" s="16"/>
      <c r="AB1018" s="16"/>
      <c r="AD1018" s="16"/>
    </row>
    <row r="1019" spans="3:30" x14ac:dyDescent="0.6">
      <c r="C1019" s="16"/>
      <c r="E1019" s="16"/>
      <c r="H1019" s="16"/>
      <c r="J1019" s="16"/>
      <c r="M1019" s="16"/>
      <c r="O1019" s="16"/>
      <c r="R1019" s="16"/>
      <c r="T1019" s="16"/>
      <c r="W1019" s="16"/>
      <c r="Y1019" s="16"/>
      <c r="AB1019" s="16"/>
      <c r="AD1019" s="16"/>
    </row>
    <row r="1020" spans="3:30" x14ac:dyDescent="0.6">
      <c r="C1020" s="16"/>
      <c r="E1020" s="16"/>
      <c r="H1020" s="16"/>
      <c r="J1020" s="16"/>
      <c r="M1020" s="16"/>
      <c r="O1020" s="16"/>
      <c r="R1020" s="16"/>
      <c r="T1020" s="16"/>
      <c r="W1020" s="16"/>
      <c r="Y1020" s="16"/>
      <c r="AB1020" s="16"/>
      <c r="AD1020" s="16"/>
    </row>
    <row r="1021" spans="3:30" x14ac:dyDescent="0.6">
      <c r="C1021" s="16"/>
      <c r="E1021" s="16"/>
      <c r="H1021" s="16"/>
      <c r="J1021" s="16"/>
      <c r="M1021" s="16"/>
      <c r="O1021" s="16"/>
      <c r="R1021" s="16"/>
      <c r="T1021" s="16"/>
      <c r="W1021" s="16"/>
      <c r="Y1021" s="16"/>
      <c r="AB1021" s="16"/>
      <c r="AD1021" s="16"/>
    </row>
    <row r="1022" spans="3:30" x14ac:dyDescent="0.6">
      <c r="C1022" s="16"/>
      <c r="E1022" s="16"/>
      <c r="H1022" s="16"/>
      <c r="J1022" s="16"/>
      <c r="M1022" s="16"/>
      <c r="O1022" s="16"/>
      <c r="R1022" s="16"/>
      <c r="T1022" s="16"/>
      <c r="W1022" s="16"/>
      <c r="Y1022" s="16"/>
      <c r="AB1022" s="16"/>
      <c r="AD1022" s="16"/>
    </row>
    <row r="1023" spans="3:30" x14ac:dyDescent="0.6">
      <c r="C1023" s="16"/>
      <c r="E1023" s="16"/>
      <c r="H1023" s="16"/>
      <c r="J1023" s="16"/>
      <c r="M1023" s="16"/>
      <c r="O1023" s="16"/>
      <c r="R1023" s="16"/>
      <c r="T1023" s="16"/>
      <c r="W1023" s="16"/>
      <c r="Y1023" s="16"/>
      <c r="AB1023" s="16"/>
      <c r="AD1023" s="16"/>
    </row>
    <row r="1024" spans="3:30" x14ac:dyDescent="0.6">
      <c r="C1024" s="16"/>
      <c r="E1024" s="16"/>
      <c r="H1024" s="16"/>
      <c r="J1024" s="16"/>
      <c r="M1024" s="16"/>
      <c r="O1024" s="16"/>
      <c r="R1024" s="16"/>
      <c r="T1024" s="16"/>
      <c r="W1024" s="16"/>
      <c r="Y1024" s="16"/>
      <c r="AB1024" s="16"/>
      <c r="AD1024" s="16"/>
    </row>
    <row r="1025" spans="3:30" x14ac:dyDescent="0.6">
      <c r="C1025" s="16"/>
      <c r="E1025" s="16"/>
      <c r="H1025" s="16"/>
      <c r="J1025" s="16"/>
      <c r="M1025" s="16"/>
      <c r="O1025" s="16"/>
      <c r="R1025" s="16"/>
      <c r="T1025" s="16"/>
      <c r="W1025" s="16"/>
      <c r="Y1025" s="16"/>
      <c r="AB1025" s="16"/>
      <c r="AD1025" s="16"/>
    </row>
    <row r="1026" spans="3:30" x14ac:dyDescent="0.6">
      <c r="C1026" s="16"/>
      <c r="E1026" s="16"/>
      <c r="H1026" s="16"/>
      <c r="J1026" s="16"/>
      <c r="M1026" s="16"/>
      <c r="O1026" s="16"/>
      <c r="R1026" s="16"/>
      <c r="T1026" s="16"/>
      <c r="W1026" s="16"/>
      <c r="Y1026" s="16"/>
      <c r="AB1026" s="16"/>
      <c r="AD1026" s="16"/>
    </row>
    <row r="1027" spans="3:30" x14ac:dyDescent="0.6">
      <c r="C1027" s="16"/>
      <c r="E1027" s="16"/>
      <c r="H1027" s="16"/>
      <c r="J1027" s="16"/>
      <c r="M1027" s="16"/>
      <c r="O1027" s="16"/>
      <c r="R1027" s="16"/>
      <c r="T1027" s="16"/>
      <c r="W1027" s="16"/>
      <c r="Y1027" s="16"/>
      <c r="AB1027" s="16"/>
      <c r="AD1027" s="16"/>
    </row>
    <row r="1028" spans="3:30" x14ac:dyDescent="0.6">
      <c r="C1028" s="16"/>
      <c r="E1028" s="16"/>
      <c r="H1028" s="16"/>
      <c r="J1028" s="16"/>
      <c r="M1028" s="16"/>
      <c r="O1028" s="16"/>
      <c r="R1028" s="16"/>
      <c r="T1028" s="16"/>
      <c r="W1028" s="16"/>
      <c r="Y1028" s="16"/>
      <c r="AB1028" s="16"/>
      <c r="AD1028" s="16"/>
    </row>
    <row r="1029" spans="3:30" x14ac:dyDescent="0.6">
      <c r="C1029" s="16"/>
      <c r="E1029" s="16"/>
      <c r="H1029" s="16"/>
      <c r="J1029" s="16"/>
      <c r="M1029" s="16"/>
      <c r="O1029" s="16"/>
      <c r="R1029" s="16"/>
      <c r="T1029" s="16"/>
      <c r="W1029" s="16"/>
      <c r="Y1029" s="16"/>
      <c r="AB1029" s="16"/>
      <c r="AD1029" s="16"/>
    </row>
    <row r="1030" spans="3:30" x14ac:dyDescent="0.6">
      <c r="C1030" s="16"/>
      <c r="E1030" s="16"/>
      <c r="H1030" s="16"/>
      <c r="J1030" s="16"/>
      <c r="M1030" s="16"/>
      <c r="O1030" s="16"/>
      <c r="R1030" s="16"/>
      <c r="T1030" s="16"/>
      <c r="W1030" s="16"/>
      <c r="Y1030" s="16"/>
      <c r="AB1030" s="16"/>
      <c r="AD1030" s="16"/>
    </row>
    <row r="1031" spans="3:30" x14ac:dyDescent="0.6">
      <c r="C1031" s="16"/>
      <c r="E1031" s="16"/>
      <c r="H1031" s="16"/>
      <c r="J1031" s="16"/>
      <c r="M1031" s="16"/>
      <c r="O1031" s="16"/>
      <c r="R1031" s="16"/>
      <c r="T1031" s="16"/>
      <c r="W1031" s="16"/>
      <c r="Y1031" s="16"/>
      <c r="AB1031" s="16"/>
      <c r="AD1031" s="16"/>
    </row>
    <row r="1032" spans="3:30" x14ac:dyDescent="0.6">
      <c r="C1032" s="16"/>
      <c r="E1032" s="16"/>
      <c r="H1032" s="16"/>
      <c r="J1032" s="16"/>
      <c r="M1032" s="16"/>
      <c r="O1032" s="16"/>
      <c r="R1032" s="16"/>
      <c r="T1032" s="16"/>
      <c r="W1032" s="16"/>
      <c r="Y1032" s="16"/>
      <c r="AB1032" s="16"/>
      <c r="AD1032" s="16"/>
    </row>
    <row r="1033" spans="3:30" x14ac:dyDescent="0.6">
      <c r="C1033" s="16"/>
      <c r="E1033" s="16"/>
      <c r="H1033" s="16"/>
      <c r="J1033" s="16"/>
      <c r="M1033" s="16"/>
      <c r="O1033" s="16"/>
      <c r="R1033" s="16"/>
      <c r="T1033" s="16"/>
      <c r="W1033" s="16"/>
      <c r="Y1033" s="16"/>
      <c r="AB1033" s="16"/>
      <c r="AD1033" s="16"/>
    </row>
    <row r="1034" spans="3:30" x14ac:dyDescent="0.6">
      <c r="C1034" s="16"/>
      <c r="E1034" s="16"/>
      <c r="H1034" s="16"/>
      <c r="J1034" s="16"/>
      <c r="M1034" s="16"/>
      <c r="O1034" s="16"/>
      <c r="R1034" s="16"/>
      <c r="T1034" s="16"/>
      <c r="W1034" s="16"/>
      <c r="Y1034" s="16"/>
      <c r="AB1034" s="16"/>
      <c r="AD1034" s="16"/>
    </row>
    <row r="1035" spans="3:30" x14ac:dyDescent="0.6">
      <c r="C1035" s="16"/>
      <c r="E1035" s="16"/>
      <c r="H1035" s="16"/>
      <c r="J1035" s="16"/>
      <c r="M1035" s="16"/>
      <c r="O1035" s="16"/>
      <c r="R1035" s="16"/>
      <c r="T1035" s="16"/>
      <c r="W1035" s="16"/>
      <c r="Y1035" s="16"/>
      <c r="AB1035" s="16"/>
      <c r="AD1035" s="16"/>
    </row>
    <row r="1036" spans="3:30" x14ac:dyDescent="0.6">
      <c r="C1036" s="16"/>
      <c r="E1036" s="16"/>
      <c r="H1036" s="16"/>
      <c r="J1036" s="16"/>
      <c r="M1036" s="16"/>
      <c r="O1036" s="16"/>
      <c r="R1036" s="16"/>
      <c r="T1036" s="16"/>
      <c r="W1036" s="16"/>
      <c r="Y1036" s="16"/>
      <c r="AB1036" s="16"/>
      <c r="AD1036" s="16"/>
    </row>
    <row r="1037" spans="3:30" x14ac:dyDescent="0.6">
      <c r="C1037" s="16"/>
      <c r="E1037" s="16"/>
      <c r="H1037" s="16"/>
      <c r="J1037" s="16"/>
      <c r="M1037" s="16"/>
      <c r="O1037" s="16"/>
      <c r="R1037" s="16"/>
      <c r="T1037" s="16"/>
      <c r="W1037" s="16"/>
      <c r="Y1037" s="16"/>
      <c r="AB1037" s="16"/>
      <c r="AD1037" s="16"/>
    </row>
    <row r="1038" spans="3:30" x14ac:dyDescent="0.6">
      <c r="C1038" s="16"/>
      <c r="E1038" s="16"/>
      <c r="H1038" s="16"/>
      <c r="J1038" s="16"/>
      <c r="M1038" s="16"/>
      <c r="O1038" s="16"/>
      <c r="R1038" s="16"/>
      <c r="T1038" s="16"/>
      <c r="W1038" s="16"/>
      <c r="Y1038" s="16"/>
      <c r="AB1038" s="16"/>
      <c r="AD1038" s="16"/>
    </row>
    <row r="1039" spans="3:30" x14ac:dyDescent="0.6">
      <c r="C1039" s="16"/>
      <c r="E1039" s="16"/>
      <c r="H1039" s="16"/>
      <c r="J1039" s="16"/>
      <c r="M1039" s="16"/>
      <c r="O1039" s="16"/>
      <c r="R1039" s="16"/>
      <c r="T1039" s="16"/>
      <c r="W1039" s="16"/>
      <c r="Y1039" s="16"/>
      <c r="AB1039" s="16"/>
      <c r="AD1039" s="16"/>
    </row>
    <row r="1040" spans="3:30" x14ac:dyDescent="0.6">
      <c r="C1040" s="16"/>
      <c r="E1040" s="16"/>
      <c r="H1040" s="16"/>
      <c r="J1040" s="16"/>
      <c r="M1040" s="16"/>
      <c r="O1040" s="16"/>
      <c r="R1040" s="16"/>
      <c r="T1040" s="16"/>
      <c r="W1040" s="16"/>
      <c r="Y1040" s="16"/>
      <c r="AB1040" s="16"/>
      <c r="AD1040" s="16"/>
    </row>
    <row r="1041" spans="3:30" x14ac:dyDescent="0.6">
      <c r="C1041" s="16"/>
      <c r="E1041" s="16"/>
      <c r="H1041" s="16"/>
      <c r="J1041" s="16"/>
      <c r="M1041" s="16"/>
      <c r="O1041" s="16"/>
      <c r="R1041" s="16"/>
      <c r="T1041" s="16"/>
      <c r="W1041" s="16"/>
      <c r="Y1041" s="16"/>
      <c r="AB1041" s="16"/>
      <c r="AD1041" s="16"/>
    </row>
    <row r="1042" spans="3:30" x14ac:dyDescent="0.6">
      <c r="C1042" s="16"/>
      <c r="E1042" s="16"/>
      <c r="H1042" s="16"/>
      <c r="J1042" s="16"/>
      <c r="M1042" s="16"/>
      <c r="O1042" s="16"/>
      <c r="R1042" s="16"/>
      <c r="T1042" s="16"/>
      <c r="W1042" s="16"/>
      <c r="Y1042" s="16"/>
      <c r="AB1042" s="16"/>
      <c r="AD1042" s="16"/>
    </row>
    <row r="1043" spans="3:30" x14ac:dyDescent="0.6">
      <c r="C1043" s="16"/>
      <c r="E1043" s="16"/>
      <c r="H1043" s="16"/>
      <c r="J1043" s="16"/>
      <c r="M1043" s="16"/>
      <c r="O1043" s="16"/>
      <c r="R1043" s="16"/>
      <c r="T1043" s="16"/>
      <c r="W1043" s="16"/>
      <c r="Y1043" s="16"/>
      <c r="AB1043" s="16"/>
      <c r="AD1043" s="16"/>
    </row>
    <row r="1044" spans="3:30" x14ac:dyDescent="0.6">
      <c r="C1044" s="16"/>
      <c r="E1044" s="16"/>
      <c r="H1044" s="16"/>
      <c r="J1044" s="16"/>
      <c r="M1044" s="16"/>
      <c r="O1044" s="16"/>
      <c r="R1044" s="16"/>
      <c r="T1044" s="16"/>
      <c r="W1044" s="16"/>
      <c r="Y1044" s="16"/>
      <c r="AB1044" s="16"/>
      <c r="AD1044" s="16"/>
    </row>
    <row r="1045" spans="3:30" x14ac:dyDescent="0.6">
      <c r="C1045" s="16"/>
      <c r="E1045" s="16"/>
      <c r="H1045" s="16"/>
      <c r="J1045" s="16"/>
      <c r="M1045" s="16"/>
      <c r="O1045" s="16"/>
      <c r="R1045" s="16"/>
      <c r="T1045" s="16"/>
      <c r="W1045" s="16"/>
      <c r="Y1045" s="16"/>
      <c r="AB1045" s="16"/>
      <c r="AD1045" s="16"/>
    </row>
    <row r="1046" spans="3:30" x14ac:dyDescent="0.6">
      <c r="C1046" s="16"/>
      <c r="E1046" s="16"/>
      <c r="H1046" s="16"/>
      <c r="J1046" s="16"/>
      <c r="M1046" s="16"/>
      <c r="O1046" s="16"/>
      <c r="R1046" s="16"/>
      <c r="T1046" s="16"/>
      <c r="W1046" s="16"/>
      <c r="Y1046" s="16"/>
      <c r="AB1046" s="16"/>
      <c r="AD1046" s="16"/>
    </row>
    <row r="1047" spans="3:30" x14ac:dyDescent="0.6">
      <c r="C1047" s="16"/>
      <c r="E1047" s="16"/>
      <c r="H1047" s="16"/>
      <c r="J1047" s="16"/>
      <c r="M1047" s="16"/>
      <c r="O1047" s="16"/>
      <c r="R1047" s="16"/>
      <c r="T1047" s="16"/>
      <c r="W1047" s="16"/>
      <c r="Y1047" s="16"/>
      <c r="AB1047" s="16"/>
      <c r="AD1047" s="16"/>
    </row>
    <row r="1048" spans="3:30" x14ac:dyDescent="0.6">
      <c r="C1048" s="16"/>
      <c r="E1048" s="16"/>
      <c r="H1048" s="16"/>
      <c r="J1048" s="16"/>
      <c r="M1048" s="16"/>
      <c r="O1048" s="16"/>
      <c r="R1048" s="16"/>
      <c r="T1048" s="16"/>
      <c r="W1048" s="16"/>
      <c r="Y1048" s="16"/>
      <c r="AB1048" s="16"/>
      <c r="AD1048" s="16"/>
    </row>
    <row r="1049" spans="3:30" x14ac:dyDescent="0.6">
      <c r="C1049" s="16"/>
      <c r="E1049" s="16"/>
      <c r="H1049" s="16"/>
      <c r="J1049" s="16"/>
      <c r="M1049" s="16"/>
      <c r="O1049" s="16"/>
      <c r="R1049" s="16"/>
      <c r="T1049" s="16"/>
      <c r="W1049" s="16"/>
      <c r="Y1049" s="16"/>
      <c r="AB1049" s="16"/>
      <c r="AD1049" s="16"/>
    </row>
    <row r="1050" spans="3:30" x14ac:dyDescent="0.6">
      <c r="C1050" s="16"/>
      <c r="E1050" s="16"/>
      <c r="H1050" s="16"/>
      <c r="J1050" s="16"/>
      <c r="M1050" s="16"/>
      <c r="O1050" s="16"/>
      <c r="R1050" s="16"/>
      <c r="T1050" s="16"/>
      <c r="W1050" s="16"/>
      <c r="Y1050" s="16"/>
      <c r="AB1050" s="16"/>
      <c r="AD1050" s="16"/>
    </row>
    <row r="1051" spans="3:30" x14ac:dyDescent="0.6">
      <c r="C1051" s="16"/>
      <c r="E1051" s="16"/>
      <c r="H1051" s="16"/>
      <c r="J1051" s="16"/>
      <c r="M1051" s="16"/>
      <c r="O1051" s="16"/>
      <c r="R1051" s="16"/>
      <c r="T1051" s="16"/>
      <c r="W1051" s="16"/>
      <c r="Y1051" s="16"/>
      <c r="AB1051" s="16"/>
      <c r="AD1051" s="16"/>
    </row>
    <row r="1052" spans="3:30" x14ac:dyDescent="0.6">
      <c r="C1052" s="16"/>
      <c r="E1052" s="16"/>
      <c r="H1052" s="16"/>
      <c r="J1052" s="16"/>
      <c r="M1052" s="16"/>
      <c r="O1052" s="16"/>
      <c r="R1052" s="16"/>
      <c r="T1052" s="16"/>
      <c r="W1052" s="16"/>
      <c r="Y1052" s="16"/>
      <c r="AB1052" s="16"/>
      <c r="AD1052" s="16"/>
    </row>
    <row r="1053" spans="3:30" x14ac:dyDescent="0.6">
      <c r="C1053" s="16"/>
      <c r="E1053" s="16"/>
      <c r="H1053" s="16"/>
      <c r="J1053" s="16"/>
      <c r="M1053" s="16"/>
      <c r="O1053" s="16"/>
      <c r="R1053" s="16"/>
      <c r="T1053" s="16"/>
      <c r="W1053" s="16"/>
      <c r="Y1053" s="16"/>
      <c r="AB1053" s="16"/>
      <c r="AD1053" s="16"/>
    </row>
    <row r="1054" spans="3:30" x14ac:dyDescent="0.6">
      <c r="C1054" s="16"/>
      <c r="E1054" s="16"/>
      <c r="H1054" s="16"/>
      <c r="J1054" s="16"/>
      <c r="M1054" s="16"/>
      <c r="O1054" s="16"/>
      <c r="R1054" s="16"/>
      <c r="T1054" s="16"/>
      <c r="W1054" s="16"/>
      <c r="Y1054" s="16"/>
      <c r="AB1054" s="16"/>
      <c r="AD1054" s="16"/>
    </row>
    <row r="1055" spans="3:30" x14ac:dyDescent="0.6">
      <c r="C1055" s="16"/>
      <c r="E1055" s="16"/>
      <c r="H1055" s="16"/>
      <c r="J1055" s="16"/>
      <c r="M1055" s="16"/>
      <c r="O1055" s="16"/>
      <c r="R1055" s="16"/>
      <c r="T1055" s="16"/>
      <c r="W1055" s="16"/>
      <c r="Y1055" s="16"/>
      <c r="AB1055" s="16"/>
      <c r="AD1055" s="16"/>
    </row>
    <row r="1056" spans="3:30" x14ac:dyDescent="0.6">
      <c r="C1056" s="16"/>
      <c r="E1056" s="16"/>
      <c r="H1056" s="16"/>
      <c r="J1056" s="16"/>
      <c r="M1056" s="16"/>
      <c r="O1056" s="16"/>
      <c r="R1056" s="16"/>
      <c r="T1056" s="16"/>
      <c r="W1056" s="16"/>
      <c r="Y1056" s="16"/>
      <c r="AB1056" s="16"/>
      <c r="AD1056" s="16"/>
    </row>
    <row r="1057" spans="3:30" x14ac:dyDescent="0.6">
      <c r="C1057" s="16"/>
      <c r="E1057" s="16"/>
      <c r="H1057" s="16"/>
      <c r="J1057" s="16"/>
      <c r="M1057" s="16"/>
      <c r="O1057" s="16"/>
      <c r="R1057" s="16"/>
      <c r="T1057" s="16"/>
      <c r="W1057" s="16"/>
      <c r="Y1057" s="16"/>
      <c r="AB1057" s="16"/>
      <c r="AD1057" s="16"/>
    </row>
    <row r="1058" spans="3:30" x14ac:dyDescent="0.6">
      <c r="C1058" s="16"/>
      <c r="E1058" s="16"/>
      <c r="H1058" s="16"/>
      <c r="J1058" s="16"/>
      <c r="M1058" s="16"/>
      <c r="O1058" s="16"/>
      <c r="R1058" s="16"/>
      <c r="T1058" s="16"/>
      <c r="W1058" s="16"/>
      <c r="Y1058" s="16"/>
      <c r="AB1058" s="16"/>
      <c r="AD1058" s="16"/>
    </row>
    <row r="1059" spans="3:30" x14ac:dyDescent="0.6">
      <c r="C1059" s="16"/>
      <c r="E1059" s="16"/>
      <c r="H1059" s="16"/>
      <c r="J1059" s="16"/>
      <c r="M1059" s="16"/>
      <c r="O1059" s="16"/>
      <c r="R1059" s="16"/>
      <c r="T1059" s="16"/>
      <c r="W1059" s="16"/>
      <c r="Y1059" s="16"/>
      <c r="AB1059" s="16"/>
      <c r="AD1059" s="16"/>
    </row>
    <row r="1060" spans="3:30" x14ac:dyDescent="0.6">
      <c r="C1060" s="16"/>
      <c r="E1060" s="16"/>
      <c r="H1060" s="16"/>
      <c r="J1060" s="16"/>
      <c r="M1060" s="16"/>
      <c r="O1060" s="16"/>
      <c r="R1060" s="16"/>
      <c r="T1060" s="16"/>
      <c r="W1060" s="16"/>
      <c r="Y1060" s="16"/>
      <c r="AB1060" s="16"/>
      <c r="AD1060" s="16"/>
    </row>
    <row r="1061" spans="3:30" x14ac:dyDescent="0.6">
      <c r="C1061" s="16"/>
      <c r="E1061" s="16"/>
      <c r="H1061" s="16"/>
      <c r="J1061" s="16"/>
      <c r="M1061" s="16"/>
      <c r="O1061" s="16"/>
      <c r="R1061" s="16"/>
      <c r="T1061" s="16"/>
      <c r="W1061" s="16"/>
      <c r="Y1061" s="16"/>
      <c r="AB1061" s="16"/>
      <c r="AD1061" s="16"/>
    </row>
    <row r="1062" spans="3:30" x14ac:dyDescent="0.6">
      <c r="C1062" s="16"/>
      <c r="E1062" s="16"/>
      <c r="H1062" s="16"/>
      <c r="J1062" s="16"/>
      <c r="M1062" s="16"/>
      <c r="O1062" s="16"/>
      <c r="R1062" s="16"/>
      <c r="T1062" s="16"/>
      <c r="W1062" s="16"/>
      <c r="Y1062" s="16"/>
      <c r="AB1062" s="16"/>
      <c r="AD1062" s="16"/>
    </row>
    <row r="1063" spans="3:30" x14ac:dyDescent="0.6">
      <c r="C1063" s="16"/>
      <c r="E1063" s="16"/>
      <c r="H1063" s="16"/>
      <c r="J1063" s="16"/>
      <c r="M1063" s="16"/>
      <c r="O1063" s="16"/>
      <c r="R1063" s="16"/>
      <c r="T1063" s="16"/>
      <c r="W1063" s="16"/>
      <c r="Y1063" s="16"/>
      <c r="AB1063" s="16"/>
      <c r="AD1063" s="16"/>
    </row>
    <row r="1064" spans="3:30" x14ac:dyDescent="0.6">
      <c r="C1064" s="16"/>
      <c r="E1064" s="16"/>
      <c r="H1064" s="16"/>
      <c r="J1064" s="16"/>
      <c r="M1064" s="16"/>
      <c r="O1064" s="16"/>
      <c r="R1064" s="16"/>
      <c r="T1064" s="16"/>
      <c r="W1064" s="16"/>
      <c r="Y1064" s="16"/>
      <c r="AB1064" s="16"/>
      <c r="AD1064" s="16"/>
    </row>
    <row r="1065" spans="3:30" x14ac:dyDescent="0.6">
      <c r="C1065" s="16"/>
      <c r="E1065" s="16"/>
      <c r="H1065" s="16"/>
      <c r="J1065" s="16"/>
      <c r="M1065" s="16"/>
      <c r="O1065" s="16"/>
      <c r="R1065" s="16"/>
      <c r="T1065" s="16"/>
      <c r="W1065" s="16"/>
      <c r="Y1065" s="16"/>
      <c r="AB1065" s="16"/>
      <c r="AD1065" s="16"/>
    </row>
    <row r="1066" spans="3:30" x14ac:dyDescent="0.6">
      <c r="C1066" s="16"/>
      <c r="E1066" s="16"/>
      <c r="H1066" s="16"/>
      <c r="J1066" s="16"/>
      <c r="M1066" s="16"/>
      <c r="O1066" s="16"/>
      <c r="R1066" s="16"/>
      <c r="T1066" s="16"/>
      <c r="W1066" s="16"/>
      <c r="Y1066" s="16"/>
      <c r="AB1066" s="16"/>
      <c r="AD1066" s="16"/>
    </row>
    <row r="1067" spans="3:30" x14ac:dyDescent="0.6">
      <c r="C1067" s="16"/>
      <c r="E1067" s="16"/>
      <c r="H1067" s="16"/>
      <c r="J1067" s="16"/>
      <c r="M1067" s="16"/>
      <c r="O1067" s="16"/>
      <c r="R1067" s="16"/>
      <c r="T1067" s="16"/>
      <c r="W1067" s="16"/>
      <c r="Y1067" s="16"/>
      <c r="AB1067" s="16"/>
      <c r="AD1067" s="16"/>
    </row>
    <row r="1068" spans="3:30" x14ac:dyDescent="0.6">
      <c r="C1068" s="16"/>
      <c r="E1068" s="16"/>
      <c r="H1068" s="16"/>
      <c r="J1068" s="16"/>
      <c r="M1068" s="16"/>
      <c r="O1068" s="16"/>
      <c r="R1068" s="16"/>
      <c r="T1068" s="16"/>
      <c r="W1068" s="16"/>
      <c r="Y1068" s="16"/>
      <c r="AB1068" s="16"/>
      <c r="AD1068" s="16"/>
    </row>
    <row r="1069" spans="3:30" x14ac:dyDescent="0.6">
      <c r="C1069" s="16"/>
      <c r="E1069" s="16"/>
      <c r="H1069" s="16"/>
      <c r="J1069" s="16"/>
      <c r="M1069" s="16"/>
      <c r="O1069" s="16"/>
      <c r="R1069" s="16"/>
      <c r="T1069" s="16"/>
      <c r="W1069" s="16"/>
      <c r="Y1069" s="16"/>
      <c r="AB1069" s="16"/>
      <c r="AD1069" s="16"/>
    </row>
    <row r="1070" spans="3:30" x14ac:dyDescent="0.6">
      <c r="C1070" s="16"/>
      <c r="E1070" s="16"/>
      <c r="H1070" s="16"/>
      <c r="J1070" s="16"/>
      <c r="M1070" s="16"/>
      <c r="O1070" s="16"/>
      <c r="R1070" s="16"/>
      <c r="T1070" s="16"/>
      <c r="W1070" s="16"/>
      <c r="Y1070" s="16"/>
      <c r="AB1070" s="16"/>
      <c r="AD1070" s="16"/>
    </row>
    <row r="1071" spans="3:30" x14ac:dyDescent="0.6">
      <c r="C1071" s="16"/>
      <c r="E1071" s="16"/>
      <c r="H1071" s="16"/>
      <c r="J1071" s="16"/>
      <c r="M1071" s="16"/>
      <c r="O1071" s="16"/>
      <c r="R1071" s="16"/>
      <c r="T1071" s="16"/>
      <c r="W1071" s="16"/>
      <c r="Y1071" s="16"/>
      <c r="AB1071" s="16"/>
      <c r="AD1071" s="16"/>
    </row>
    <row r="1072" spans="3:30" x14ac:dyDescent="0.6">
      <c r="C1072" s="16"/>
      <c r="E1072" s="16"/>
      <c r="H1072" s="16"/>
      <c r="J1072" s="16"/>
      <c r="M1072" s="16"/>
      <c r="O1072" s="16"/>
      <c r="R1072" s="16"/>
      <c r="T1072" s="16"/>
      <c r="W1072" s="16"/>
      <c r="Y1072" s="16"/>
      <c r="AB1072" s="16"/>
      <c r="AD1072" s="16"/>
    </row>
    <row r="1073" spans="3:30" x14ac:dyDescent="0.6">
      <c r="C1073" s="16"/>
      <c r="E1073" s="16"/>
      <c r="H1073" s="16"/>
      <c r="J1073" s="16"/>
      <c r="M1073" s="16"/>
      <c r="O1073" s="16"/>
      <c r="R1073" s="16"/>
      <c r="T1073" s="16"/>
      <c r="W1073" s="16"/>
      <c r="Y1073" s="16"/>
      <c r="AB1073" s="16"/>
      <c r="AD1073" s="16"/>
    </row>
    <row r="1074" spans="3:30" x14ac:dyDescent="0.6">
      <c r="C1074" s="16"/>
      <c r="E1074" s="16"/>
      <c r="H1074" s="16"/>
      <c r="J1074" s="16"/>
      <c r="M1074" s="16"/>
      <c r="O1074" s="16"/>
      <c r="R1074" s="16"/>
      <c r="T1074" s="16"/>
      <c r="W1074" s="16"/>
      <c r="Y1074" s="16"/>
      <c r="AB1074" s="16"/>
      <c r="AD1074" s="16"/>
    </row>
    <row r="1075" spans="3:30" x14ac:dyDescent="0.6">
      <c r="C1075" s="16"/>
      <c r="E1075" s="16"/>
      <c r="H1075" s="16"/>
      <c r="J1075" s="16"/>
      <c r="M1075" s="16"/>
      <c r="O1075" s="16"/>
      <c r="R1075" s="16"/>
      <c r="T1075" s="16"/>
      <c r="W1075" s="16"/>
      <c r="Y1075" s="16"/>
      <c r="AB1075" s="16"/>
      <c r="AD1075" s="16"/>
    </row>
    <row r="1076" spans="3:30" x14ac:dyDescent="0.6">
      <c r="C1076" s="16"/>
      <c r="E1076" s="16"/>
      <c r="H1076" s="16"/>
      <c r="J1076" s="16"/>
      <c r="M1076" s="16"/>
      <c r="O1076" s="16"/>
      <c r="R1076" s="16"/>
      <c r="T1076" s="16"/>
      <c r="W1076" s="16"/>
      <c r="Y1076" s="16"/>
      <c r="AB1076" s="16"/>
      <c r="AD1076" s="16"/>
    </row>
    <row r="1077" spans="3:30" x14ac:dyDescent="0.6">
      <c r="C1077" s="16"/>
      <c r="E1077" s="16"/>
      <c r="H1077" s="16"/>
      <c r="J1077" s="16"/>
      <c r="M1077" s="16"/>
      <c r="O1077" s="16"/>
      <c r="R1077" s="16"/>
      <c r="T1077" s="16"/>
      <c r="W1077" s="16"/>
      <c r="Y1077" s="16"/>
      <c r="AB1077" s="16"/>
      <c r="AD1077" s="16"/>
    </row>
    <row r="1078" spans="3:30" x14ac:dyDescent="0.6">
      <c r="C1078" s="16"/>
      <c r="E1078" s="16"/>
      <c r="H1078" s="16"/>
      <c r="J1078" s="16"/>
      <c r="M1078" s="16"/>
      <c r="O1078" s="16"/>
      <c r="R1078" s="16"/>
      <c r="T1078" s="16"/>
      <c r="W1078" s="16"/>
      <c r="Y1078" s="16"/>
      <c r="AB1078" s="16"/>
      <c r="AD1078" s="16"/>
    </row>
    <row r="1079" spans="3:30" x14ac:dyDescent="0.6">
      <c r="C1079" s="16"/>
      <c r="E1079" s="16"/>
      <c r="H1079" s="16"/>
      <c r="J1079" s="16"/>
      <c r="M1079" s="16"/>
      <c r="O1079" s="16"/>
      <c r="R1079" s="16"/>
      <c r="T1079" s="16"/>
      <c r="W1079" s="16"/>
      <c r="Y1079" s="16"/>
      <c r="AB1079" s="16"/>
      <c r="AD1079" s="16"/>
    </row>
    <row r="1080" spans="3:30" x14ac:dyDescent="0.6">
      <c r="C1080" s="16"/>
      <c r="E1080" s="16"/>
      <c r="H1080" s="16"/>
      <c r="J1080" s="16"/>
      <c r="M1080" s="16"/>
      <c r="O1080" s="16"/>
      <c r="R1080" s="16"/>
      <c r="T1080" s="16"/>
      <c r="W1080" s="16"/>
      <c r="Y1080" s="16"/>
      <c r="AB1080" s="16"/>
      <c r="AD1080" s="16"/>
    </row>
    <row r="1081" spans="3:30" x14ac:dyDescent="0.6">
      <c r="C1081" s="16"/>
      <c r="E1081" s="16"/>
      <c r="H1081" s="16"/>
      <c r="J1081" s="16"/>
      <c r="M1081" s="16"/>
      <c r="O1081" s="16"/>
      <c r="R1081" s="16"/>
      <c r="T1081" s="16"/>
      <c r="W1081" s="16"/>
      <c r="Y1081" s="16"/>
      <c r="AB1081" s="16"/>
      <c r="AD1081" s="16"/>
    </row>
    <row r="1082" spans="3:30" x14ac:dyDescent="0.6">
      <c r="C1082" s="16"/>
      <c r="E1082" s="16"/>
      <c r="H1082" s="16"/>
      <c r="J1082" s="16"/>
      <c r="M1082" s="16"/>
      <c r="O1082" s="16"/>
      <c r="R1082" s="16"/>
      <c r="T1082" s="16"/>
      <c r="W1082" s="16"/>
      <c r="Y1082" s="16"/>
      <c r="AB1082" s="16"/>
      <c r="AD1082" s="16"/>
    </row>
    <row r="1083" spans="3:30" x14ac:dyDescent="0.6">
      <c r="C1083" s="16"/>
      <c r="E1083" s="16"/>
      <c r="H1083" s="16"/>
      <c r="J1083" s="16"/>
      <c r="M1083" s="16"/>
      <c r="O1083" s="16"/>
      <c r="R1083" s="16"/>
      <c r="T1083" s="16"/>
      <c r="W1083" s="16"/>
      <c r="Y1083" s="16"/>
      <c r="AB1083" s="16"/>
      <c r="AD1083" s="16"/>
    </row>
    <row r="1084" spans="3:30" x14ac:dyDescent="0.6">
      <c r="C1084" s="16"/>
      <c r="E1084" s="16"/>
      <c r="H1084" s="16"/>
      <c r="J1084" s="16"/>
      <c r="M1084" s="16"/>
      <c r="O1084" s="16"/>
      <c r="R1084" s="16"/>
      <c r="T1084" s="16"/>
      <c r="W1084" s="16"/>
      <c r="Y1084" s="16"/>
      <c r="AB1084" s="16"/>
      <c r="AD1084" s="16"/>
    </row>
    <row r="1085" spans="3:30" x14ac:dyDescent="0.6">
      <c r="C1085" s="16"/>
      <c r="E1085" s="16"/>
      <c r="H1085" s="16"/>
      <c r="J1085" s="16"/>
      <c r="M1085" s="16"/>
      <c r="O1085" s="16"/>
      <c r="R1085" s="16"/>
      <c r="T1085" s="16"/>
      <c r="W1085" s="16"/>
      <c r="Y1085" s="16"/>
      <c r="AB1085" s="16"/>
      <c r="AD1085" s="16"/>
    </row>
    <row r="1086" spans="3:30" x14ac:dyDescent="0.6">
      <c r="C1086" s="16"/>
      <c r="E1086" s="16"/>
      <c r="H1086" s="16"/>
      <c r="J1086" s="16"/>
      <c r="M1086" s="16"/>
      <c r="O1086" s="16"/>
      <c r="R1086" s="16"/>
      <c r="T1086" s="16"/>
      <c r="W1086" s="16"/>
      <c r="Y1086" s="16"/>
      <c r="AB1086" s="16"/>
      <c r="AD1086" s="16"/>
    </row>
    <row r="1087" spans="3:30" x14ac:dyDescent="0.6">
      <c r="C1087" s="16"/>
      <c r="E1087" s="16"/>
      <c r="H1087" s="16"/>
      <c r="J1087" s="16"/>
      <c r="M1087" s="16"/>
      <c r="O1087" s="16"/>
      <c r="R1087" s="16"/>
      <c r="T1087" s="16"/>
      <c r="W1087" s="16"/>
      <c r="Y1087" s="16"/>
      <c r="AB1087" s="16"/>
      <c r="AD1087" s="16"/>
    </row>
    <row r="1088" spans="3:30" x14ac:dyDescent="0.6">
      <c r="C1088" s="16"/>
      <c r="E1088" s="16"/>
      <c r="H1088" s="16"/>
      <c r="J1088" s="16"/>
      <c r="M1088" s="16"/>
      <c r="O1088" s="16"/>
      <c r="R1088" s="16"/>
      <c r="T1088" s="16"/>
      <c r="W1088" s="16"/>
      <c r="Y1088" s="16"/>
      <c r="AB1088" s="16"/>
      <c r="AD1088" s="16"/>
    </row>
    <row r="1089" spans="3:30" x14ac:dyDescent="0.6">
      <c r="C1089" s="16"/>
      <c r="E1089" s="16"/>
      <c r="H1089" s="16"/>
      <c r="J1089" s="16"/>
      <c r="M1089" s="16"/>
      <c r="O1089" s="16"/>
      <c r="R1089" s="16"/>
      <c r="T1089" s="16"/>
      <c r="W1089" s="16"/>
      <c r="Y1089" s="16"/>
      <c r="AB1089" s="16"/>
      <c r="AD1089" s="16"/>
    </row>
    <row r="1090" spans="3:30" x14ac:dyDescent="0.6">
      <c r="C1090" s="16"/>
      <c r="E1090" s="16"/>
      <c r="H1090" s="16"/>
      <c r="J1090" s="16"/>
      <c r="M1090" s="16"/>
      <c r="O1090" s="16"/>
      <c r="R1090" s="16"/>
      <c r="T1090" s="16"/>
      <c r="W1090" s="16"/>
      <c r="Y1090" s="16"/>
      <c r="AB1090" s="16"/>
      <c r="AD1090" s="16"/>
    </row>
    <row r="1091" spans="3:30" x14ac:dyDescent="0.6">
      <c r="C1091" s="16"/>
      <c r="E1091" s="16"/>
      <c r="H1091" s="16"/>
      <c r="J1091" s="16"/>
      <c r="M1091" s="16"/>
      <c r="O1091" s="16"/>
      <c r="R1091" s="16"/>
      <c r="T1091" s="16"/>
      <c r="W1091" s="16"/>
      <c r="Y1091" s="16"/>
      <c r="AB1091" s="16"/>
      <c r="AD1091" s="16"/>
    </row>
    <row r="1092" spans="3:30" x14ac:dyDescent="0.6">
      <c r="C1092" s="16"/>
      <c r="E1092" s="16"/>
      <c r="H1092" s="16"/>
      <c r="J1092" s="16"/>
      <c r="M1092" s="16"/>
      <c r="O1092" s="16"/>
      <c r="R1092" s="16"/>
      <c r="T1092" s="16"/>
      <c r="W1092" s="16"/>
      <c r="Y1092" s="16"/>
      <c r="AB1092" s="16"/>
      <c r="AD1092" s="16"/>
    </row>
    <row r="1093" spans="3:30" x14ac:dyDescent="0.6">
      <c r="C1093" s="16"/>
      <c r="E1093" s="16"/>
      <c r="H1093" s="16"/>
      <c r="J1093" s="16"/>
      <c r="M1093" s="16"/>
      <c r="O1093" s="16"/>
      <c r="R1093" s="16"/>
      <c r="T1093" s="16"/>
      <c r="W1093" s="16"/>
      <c r="Y1093" s="16"/>
      <c r="AB1093" s="16"/>
      <c r="AD1093" s="16"/>
    </row>
    <row r="1094" spans="3:30" x14ac:dyDescent="0.6">
      <c r="C1094" s="16"/>
      <c r="E1094" s="16"/>
      <c r="H1094" s="16"/>
      <c r="J1094" s="16"/>
      <c r="M1094" s="16"/>
      <c r="O1094" s="16"/>
      <c r="R1094" s="16"/>
      <c r="T1094" s="16"/>
      <c r="W1094" s="16"/>
      <c r="Y1094" s="16"/>
      <c r="AB1094" s="16"/>
      <c r="AD1094" s="16"/>
    </row>
    <row r="1095" spans="3:30" x14ac:dyDescent="0.6">
      <c r="C1095" s="16"/>
      <c r="E1095" s="16"/>
      <c r="H1095" s="16"/>
      <c r="J1095" s="16"/>
      <c r="M1095" s="16"/>
      <c r="O1095" s="16"/>
      <c r="R1095" s="16"/>
      <c r="T1095" s="16"/>
      <c r="W1095" s="16"/>
      <c r="Y1095" s="16"/>
      <c r="AB1095" s="16"/>
      <c r="AD1095" s="16"/>
    </row>
    <row r="1096" spans="3:30" x14ac:dyDescent="0.6">
      <c r="C1096" s="16"/>
      <c r="E1096" s="16"/>
      <c r="H1096" s="16"/>
      <c r="J1096" s="16"/>
      <c r="M1096" s="16"/>
      <c r="O1096" s="16"/>
      <c r="R1096" s="16"/>
      <c r="T1096" s="16"/>
      <c r="W1096" s="16"/>
      <c r="Y1096" s="16"/>
      <c r="AB1096" s="16"/>
      <c r="AD1096" s="16"/>
    </row>
    <row r="1097" spans="3:30" x14ac:dyDescent="0.6">
      <c r="C1097" s="16"/>
      <c r="E1097" s="16"/>
      <c r="H1097" s="16"/>
      <c r="J1097" s="16"/>
      <c r="M1097" s="16"/>
      <c r="O1097" s="16"/>
      <c r="R1097" s="16"/>
      <c r="T1097" s="16"/>
      <c r="W1097" s="16"/>
      <c r="Y1097" s="16"/>
      <c r="AB1097" s="16"/>
      <c r="AD1097" s="16"/>
    </row>
    <row r="1098" spans="3:30" x14ac:dyDescent="0.6">
      <c r="C1098" s="16"/>
      <c r="E1098" s="16"/>
      <c r="H1098" s="16"/>
      <c r="J1098" s="16"/>
      <c r="M1098" s="16"/>
      <c r="O1098" s="16"/>
      <c r="R1098" s="16"/>
      <c r="T1098" s="16"/>
      <c r="W1098" s="16"/>
      <c r="Y1098" s="16"/>
      <c r="AB1098" s="16"/>
      <c r="AD1098" s="16"/>
    </row>
    <row r="1099" spans="3:30" x14ac:dyDescent="0.6">
      <c r="C1099" s="16"/>
      <c r="E1099" s="16"/>
      <c r="H1099" s="16"/>
      <c r="J1099" s="16"/>
      <c r="M1099" s="16"/>
      <c r="O1099" s="16"/>
      <c r="R1099" s="16"/>
      <c r="T1099" s="16"/>
      <c r="W1099" s="16"/>
      <c r="Y1099" s="16"/>
      <c r="AB1099" s="16"/>
      <c r="AD1099" s="16"/>
    </row>
    <row r="1100" spans="3:30" x14ac:dyDescent="0.6">
      <c r="C1100" s="16"/>
      <c r="E1100" s="16"/>
      <c r="H1100" s="16"/>
      <c r="J1100" s="16"/>
      <c r="M1100" s="16"/>
      <c r="O1100" s="16"/>
      <c r="R1100" s="16"/>
      <c r="T1100" s="16"/>
      <c r="W1100" s="16"/>
      <c r="Y1100" s="16"/>
      <c r="AB1100" s="16"/>
      <c r="AD1100" s="16"/>
    </row>
    <row r="1101" spans="3:30" x14ac:dyDescent="0.6">
      <c r="C1101" s="16"/>
      <c r="E1101" s="16"/>
      <c r="H1101" s="16"/>
      <c r="J1101" s="16"/>
      <c r="M1101" s="16"/>
      <c r="O1101" s="16"/>
      <c r="R1101" s="16"/>
      <c r="T1101" s="16"/>
      <c r="W1101" s="16"/>
      <c r="Y1101" s="16"/>
      <c r="AB1101" s="16"/>
      <c r="AD1101" s="16"/>
    </row>
    <row r="1102" spans="3:30" x14ac:dyDescent="0.6">
      <c r="C1102" s="16"/>
      <c r="E1102" s="16"/>
      <c r="H1102" s="16"/>
      <c r="J1102" s="16"/>
      <c r="M1102" s="16"/>
      <c r="O1102" s="16"/>
      <c r="R1102" s="16"/>
      <c r="T1102" s="16"/>
      <c r="W1102" s="16"/>
      <c r="Y1102" s="16"/>
      <c r="AB1102" s="16"/>
      <c r="AD1102" s="16"/>
    </row>
    <row r="1103" spans="3:30" x14ac:dyDescent="0.6">
      <c r="C1103" s="16"/>
      <c r="E1103" s="16"/>
      <c r="H1103" s="16"/>
      <c r="J1103" s="16"/>
      <c r="M1103" s="16"/>
      <c r="O1103" s="16"/>
      <c r="R1103" s="16"/>
      <c r="T1103" s="16"/>
      <c r="W1103" s="16"/>
      <c r="Y1103" s="16"/>
      <c r="AB1103" s="16"/>
      <c r="AD1103" s="16"/>
    </row>
    <row r="1104" spans="3:30" x14ac:dyDescent="0.6">
      <c r="C1104" s="16"/>
      <c r="E1104" s="16"/>
      <c r="H1104" s="16"/>
      <c r="J1104" s="16"/>
      <c r="M1104" s="16"/>
      <c r="O1104" s="16"/>
      <c r="R1104" s="16"/>
      <c r="T1104" s="16"/>
      <c r="W1104" s="16"/>
      <c r="Y1104" s="16"/>
      <c r="AB1104" s="16"/>
      <c r="AD1104" s="16"/>
    </row>
    <row r="1105" spans="3:30" x14ac:dyDescent="0.6">
      <c r="C1105" s="16"/>
      <c r="E1105" s="16"/>
      <c r="H1105" s="16"/>
      <c r="J1105" s="16"/>
      <c r="M1105" s="16"/>
      <c r="O1105" s="16"/>
      <c r="R1105" s="16"/>
      <c r="T1105" s="16"/>
      <c r="W1105" s="16"/>
      <c r="Y1105" s="16"/>
      <c r="AB1105" s="16"/>
      <c r="AD1105" s="16"/>
    </row>
    <row r="1106" spans="3:30" x14ac:dyDescent="0.6">
      <c r="C1106" s="16"/>
      <c r="E1106" s="16"/>
      <c r="H1106" s="16"/>
      <c r="J1106" s="16"/>
      <c r="M1106" s="16"/>
      <c r="O1106" s="16"/>
      <c r="R1106" s="16"/>
      <c r="T1106" s="16"/>
      <c r="W1106" s="16"/>
      <c r="Y1106" s="16"/>
      <c r="AB1106" s="16"/>
      <c r="AD1106" s="16"/>
    </row>
    <row r="1107" spans="3:30" x14ac:dyDescent="0.6">
      <c r="C1107" s="16"/>
      <c r="E1107" s="16"/>
      <c r="H1107" s="16"/>
      <c r="J1107" s="16"/>
      <c r="M1107" s="16"/>
      <c r="O1107" s="16"/>
      <c r="R1107" s="16"/>
      <c r="T1107" s="16"/>
      <c r="W1107" s="16"/>
      <c r="Y1107" s="16"/>
      <c r="AB1107" s="16"/>
      <c r="AD1107" s="16"/>
    </row>
    <row r="1108" spans="3:30" x14ac:dyDescent="0.6">
      <c r="C1108" s="16"/>
      <c r="E1108" s="16"/>
      <c r="H1108" s="16"/>
      <c r="J1108" s="16"/>
      <c r="M1108" s="16"/>
      <c r="O1108" s="16"/>
      <c r="R1108" s="16"/>
      <c r="T1108" s="16"/>
      <c r="W1108" s="16"/>
      <c r="Y1108" s="16"/>
      <c r="AB1108" s="16"/>
      <c r="AD1108" s="16"/>
    </row>
    <row r="1109" spans="3:30" x14ac:dyDescent="0.6">
      <c r="C1109" s="16"/>
      <c r="E1109" s="16"/>
      <c r="H1109" s="16"/>
      <c r="J1109" s="16"/>
      <c r="M1109" s="16"/>
      <c r="O1109" s="16"/>
      <c r="R1109" s="16"/>
      <c r="T1109" s="16"/>
      <c r="W1109" s="16"/>
      <c r="Y1109" s="16"/>
      <c r="AB1109" s="16"/>
      <c r="AD1109" s="16"/>
    </row>
    <row r="1110" spans="3:30" x14ac:dyDescent="0.6">
      <c r="C1110" s="16"/>
      <c r="E1110" s="16"/>
      <c r="H1110" s="16"/>
      <c r="J1110" s="16"/>
      <c r="M1110" s="16"/>
      <c r="O1110" s="16"/>
      <c r="R1110" s="16"/>
      <c r="T1110" s="16"/>
      <c r="W1110" s="16"/>
      <c r="Y1110" s="16"/>
      <c r="AB1110" s="16"/>
      <c r="AD1110" s="16"/>
    </row>
    <row r="1111" spans="3:30" x14ac:dyDescent="0.6">
      <c r="C1111" s="16"/>
      <c r="E1111" s="16"/>
      <c r="H1111" s="16"/>
      <c r="J1111" s="16"/>
      <c r="M1111" s="16"/>
      <c r="O1111" s="16"/>
      <c r="R1111" s="16"/>
      <c r="T1111" s="16"/>
      <c r="W1111" s="16"/>
      <c r="Y1111" s="16"/>
      <c r="AB1111" s="16"/>
      <c r="AD1111" s="16"/>
    </row>
    <row r="1112" spans="3:30" x14ac:dyDescent="0.6">
      <c r="C1112" s="16"/>
      <c r="E1112" s="16"/>
      <c r="H1112" s="16"/>
      <c r="J1112" s="16"/>
      <c r="M1112" s="16"/>
      <c r="O1112" s="16"/>
      <c r="R1112" s="16"/>
      <c r="T1112" s="16"/>
      <c r="W1112" s="16"/>
      <c r="Y1112" s="16"/>
      <c r="AB1112" s="16"/>
      <c r="AD1112" s="16"/>
    </row>
    <row r="1113" spans="3:30" x14ac:dyDescent="0.6">
      <c r="C1113" s="16"/>
      <c r="E1113" s="16"/>
      <c r="H1113" s="16"/>
      <c r="J1113" s="16"/>
      <c r="M1113" s="16"/>
      <c r="O1113" s="16"/>
      <c r="R1113" s="16"/>
      <c r="T1113" s="16"/>
      <c r="W1113" s="16"/>
      <c r="Y1113" s="16"/>
      <c r="AB1113" s="16"/>
      <c r="AD1113" s="16"/>
    </row>
    <row r="1114" spans="3:30" x14ac:dyDescent="0.6">
      <c r="C1114" s="16"/>
      <c r="E1114" s="16"/>
      <c r="H1114" s="16"/>
      <c r="J1114" s="16"/>
      <c r="M1114" s="16"/>
      <c r="O1114" s="16"/>
      <c r="R1114" s="16"/>
      <c r="T1114" s="16"/>
      <c r="W1114" s="16"/>
      <c r="Y1114" s="16"/>
      <c r="AB1114" s="16"/>
      <c r="AD1114" s="16"/>
    </row>
    <row r="1115" spans="3:30" x14ac:dyDescent="0.6">
      <c r="C1115" s="16"/>
      <c r="E1115" s="16"/>
      <c r="H1115" s="16"/>
      <c r="J1115" s="16"/>
      <c r="M1115" s="16"/>
      <c r="O1115" s="16"/>
      <c r="R1115" s="16"/>
      <c r="T1115" s="16"/>
      <c r="W1115" s="16"/>
      <c r="Y1115" s="16"/>
      <c r="AB1115" s="16"/>
      <c r="AD1115" s="16"/>
    </row>
    <row r="1116" spans="3:30" x14ac:dyDescent="0.6">
      <c r="C1116" s="16"/>
      <c r="E1116" s="16"/>
      <c r="H1116" s="16"/>
      <c r="J1116" s="16"/>
      <c r="M1116" s="16"/>
      <c r="O1116" s="16"/>
      <c r="R1116" s="16"/>
      <c r="T1116" s="16"/>
      <c r="W1116" s="16"/>
      <c r="Y1116" s="16"/>
      <c r="AB1116" s="16"/>
      <c r="AD1116" s="16"/>
    </row>
    <row r="1117" spans="3:30" x14ac:dyDescent="0.6">
      <c r="C1117" s="16"/>
      <c r="E1117" s="16"/>
      <c r="H1117" s="16"/>
      <c r="J1117" s="16"/>
      <c r="M1117" s="16"/>
      <c r="O1117" s="16"/>
      <c r="R1117" s="16"/>
      <c r="T1117" s="16"/>
      <c r="W1117" s="16"/>
      <c r="Y1117" s="16"/>
      <c r="AB1117" s="16"/>
      <c r="AD1117" s="16"/>
    </row>
    <row r="1118" spans="3:30" x14ac:dyDescent="0.6">
      <c r="C1118" s="16"/>
      <c r="E1118" s="16"/>
      <c r="H1118" s="16"/>
      <c r="J1118" s="16"/>
      <c r="M1118" s="16"/>
      <c r="O1118" s="16"/>
      <c r="R1118" s="16"/>
      <c r="T1118" s="16"/>
      <c r="W1118" s="16"/>
      <c r="Y1118" s="16"/>
      <c r="AB1118" s="16"/>
      <c r="AD1118" s="16"/>
    </row>
    <row r="1119" spans="3:30" x14ac:dyDescent="0.6">
      <c r="C1119" s="16"/>
      <c r="E1119" s="16"/>
      <c r="H1119" s="16"/>
      <c r="J1119" s="16"/>
      <c r="M1119" s="16"/>
      <c r="O1119" s="16"/>
      <c r="R1119" s="16"/>
      <c r="T1119" s="16"/>
      <c r="W1119" s="16"/>
      <c r="Y1119" s="16"/>
      <c r="AB1119" s="16"/>
      <c r="AD1119" s="16"/>
    </row>
    <row r="1120" spans="3:30" x14ac:dyDescent="0.6">
      <c r="C1120" s="16"/>
      <c r="E1120" s="16"/>
      <c r="H1120" s="16"/>
      <c r="J1120" s="16"/>
      <c r="M1120" s="16"/>
      <c r="O1120" s="16"/>
      <c r="R1120" s="16"/>
      <c r="T1120" s="16"/>
      <c r="W1120" s="16"/>
      <c r="Y1120" s="16"/>
      <c r="AB1120" s="16"/>
      <c r="AD1120" s="16"/>
    </row>
    <row r="1121" spans="3:30" x14ac:dyDescent="0.6">
      <c r="C1121" s="16"/>
      <c r="E1121" s="16"/>
      <c r="H1121" s="16"/>
      <c r="J1121" s="16"/>
      <c r="M1121" s="16"/>
      <c r="O1121" s="16"/>
      <c r="R1121" s="16"/>
      <c r="T1121" s="16"/>
      <c r="W1121" s="16"/>
      <c r="Y1121" s="16"/>
      <c r="AB1121" s="16"/>
      <c r="AD1121" s="16"/>
    </row>
    <row r="1122" spans="3:30" x14ac:dyDescent="0.6">
      <c r="C1122" s="16"/>
      <c r="E1122" s="16"/>
      <c r="H1122" s="16"/>
      <c r="J1122" s="16"/>
      <c r="M1122" s="16"/>
      <c r="O1122" s="16"/>
      <c r="R1122" s="16"/>
      <c r="T1122" s="16"/>
      <c r="W1122" s="16"/>
      <c r="Y1122" s="16"/>
      <c r="AB1122" s="16"/>
      <c r="AD1122" s="16"/>
    </row>
    <row r="1123" spans="3:30" x14ac:dyDescent="0.6">
      <c r="C1123" s="16"/>
      <c r="E1123" s="16"/>
      <c r="H1123" s="16"/>
      <c r="J1123" s="16"/>
      <c r="M1123" s="16"/>
      <c r="O1123" s="16"/>
      <c r="R1123" s="16"/>
      <c r="T1123" s="16"/>
      <c r="W1123" s="16"/>
      <c r="Y1123" s="16"/>
      <c r="AB1123" s="16"/>
      <c r="AD1123" s="16"/>
    </row>
    <row r="1124" spans="3:30" x14ac:dyDescent="0.6">
      <c r="C1124" s="16"/>
      <c r="E1124" s="16"/>
      <c r="H1124" s="16"/>
      <c r="J1124" s="16"/>
      <c r="M1124" s="16"/>
      <c r="O1124" s="16"/>
      <c r="R1124" s="16"/>
      <c r="T1124" s="16"/>
      <c r="W1124" s="16"/>
      <c r="Y1124" s="16"/>
      <c r="AB1124" s="16"/>
      <c r="AD1124" s="16"/>
    </row>
    <row r="1125" spans="3:30" x14ac:dyDescent="0.6">
      <c r="C1125" s="16"/>
      <c r="E1125" s="16"/>
      <c r="H1125" s="16"/>
      <c r="J1125" s="16"/>
      <c r="M1125" s="16"/>
      <c r="O1125" s="16"/>
      <c r="R1125" s="16"/>
      <c r="T1125" s="16"/>
      <c r="W1125" s="16"/>
      <c r="Y1125" s="16"/>
      <c r="AB1125" s="16"/>
      <c r="AD1125" s="16"/>
    </row>
    <row r="1126" spans="3:30" x14ac:dyDescent="0.6">
      <c r="C1126" s="16"/>
      <c r="E1126" s="16"/>
      <c r="H1126" s="16"/>
      <c r="J1126" s="16"/>
      <c r="M1126" s="16"/>
      <c r="O1126" s="16"/>
      <c r="R1126" s="16"/>
      <c r="T1126" s="16"/>
      <c r="W1126" s="16"/>
      <c r="Y1126" s="16"/>
      <c r="AB1126" s="16"/>
      <c r="AD1126" s="16"/>
    </row>
    <row r="1127" spans="3:30" x14ac:dyDescent="0.6">
      <c r="C1127" s="16"/>
      <c r="E1127" s="16"/>
      <c r="H1127" s="16"/>
      <c r="J1127" s="16"/>
      <c r="M1127" s="16"/>
      <c r="O1127" s="16"/>
      <c r="R1127" s="16"/>
      <c r="T1127" s="16"/>
      <c r="W1127" s="16"/>
      <c r="Y1127" s="16"/>
      <c r="AB1127" s="16"/>
      <c r="AD1127" s="16"/>
    </row>
    <row r="1128" spans="3:30" x14ac:dyDescent="0.6">
      <c r="C1128" s="16"/>
      <c r="E1128" s="16"/>
      <c r="H1128" s="16"/>
      <c r="J1128" s="16"/>
      <c r="M1128" s="16"/>
      <c r="O1128" s="16"/>
      <c r="R1128" s="16"/>
      <c r="T1128" s="16"/>
      <c r="W1128" s="16"/>
      <c r="Y1128" s="16"/>
      <c r="AB1128" s="16"/>
      <c r="AD1128" s="16"/>
    </row>
    <row r="1129" spans="3:30" x14ac:dyDescent="0.6">
      <c r="C1129" s="16"/>
      <c r="E1129" s="16"/>
      <c r="H1129" s="16"/>
      <c r="J1129" s="16"/>
      <c r="M1129" s="16"/>
      <c r="O1129" s="16"/>
      <c r="R1129" s="16"/>
      <c r="T1129" s="16"/>
      <c r="W1129" s="16"/>
      <c r="Y1129" s="16"/>
      <c r="AB1129" s="16"/>
      <c r="AD1129" s="16"/>
    </row>
    <row r="1130" spans="3:30" x14ac:dyDescent="0.6">
      <c r="C1130" s="16"/>
      <c r="E1130" s="16"/>
      <c r="H1130" s="16"/>
      <c r="J1130" s="16"/>
      <c r="M1130" s="16"/>
      <c r="O1130" s="16"/>
      <c r="R1130" s="16"/>
      <c r="T1130" s="16"/>
      <c r="W1130" s="16"/>
      <c r="Y1130" s="16"/>
      <c r="AB1130" s="16"/>
      <c r="AD1130" s="16"/>
    </row>
    <row r="1131" spans="3:30" x14ac:dyDescent="0.6">
      <c r="C1131" s="16"/>
      <c r="E1131" s="16"/>
      <c r="H1131" s="16"/>
      <c r="J1131" s="16"/>
      <c r="M1131" s="16"/>
      <c r="O1131" s="16"/>
      <c r="R1131" s="16"/>
      <c r="T1131" s="16"/>
      <c r="W1131" s="16"/>
      <c r="Y1131" s="16"/>
      <c r="AB1131" s="16"/>
      <c r="AD1131" s="16"/>
    </row>
    <row r="1132" spans="3:30" x14ac:dyDescent="0.6">
      <c r="C1132" s="16"/>
      <c r="E1132" s="16"/>
      <c r="H1132" s="16"/>
      <c r="J1132" s="16"/>
      <c r="M1132" s="16"/>
      <c r="O1132" s="16"/>
      <c r="R1132" s="16"/>
      <c r="T1132" s="16"/>
      <c r="W1132" s="16"/>
      <c r="Y1132" s="16"/>
      <c r="AB1132" s="16"/>
      <c r="AD1132" s="16"/>
    </row>
    <row r="1133" spans="3:30" x14ac:dyDescent="0.6">
      <c r="C1133" s="16"/>
      <c r="E1133" s="16"/>
      <c r="H1133" s="16"/>
      <c r="J1133" s="16"/>
      <c r="M1133" s="16"/>
      <c r="O1133" s="16"/>
      <c r="R1133" s="16"/>
      <c r="T1133" s="16"/>
      <c r="W1133" s="16"/>
      <c r="Y1133" s="16"/>
      <c r="AB1133" s="16"/>
      <c r="AD1133" s="16"/>
    </row>
    <row r="1134" spans="3:30" x14ac:dyDescent="0.6">
      <c r="C1134" s="16"/>
      <c r="E1134" s="16"/>
      <c r="H1134" s="16"/>
      <c r="J1134" s="16"/>
      <c r="M1134" s="16"/>
      <c r="O1134" s="16"/>
      <c r="R1134" s="16"/>
      <c r="T1134" s="16"/>
      <c r="W1134" s="16"/>
      <c r="Y1134" s="16"/>
      <c r="AB1134" s="16"/>
      <c r="AD1134" s="16"/>
    </row>
    <row r="1135" spans="3:30" x14ac:dyDescent="0.6">
      <c r="C1135" s="16"/>
      <c r="E1135" s="16"/>
      <c r="H1135" s="16"/>
      <c r="J1135" s="16"/>
      <c r="M1135" s="16"/>
      <c r="O1135" s="16"/>
      <c r="R1135" s="16"/>
      <c r="T1135" s="16"/>
      <c r="W1135" s="16"/>
      <c r="Y1135" s="16"/>
      <c r="AB1135" s="16"/>
      <c r="AD1135" s="16"/>
    </row>
    <row r="1136" spans="3:30" x14ac:dyDescent="0.6">
      <c r="C1136" s="16"/>
      <c r="E1136" s="16"/>
      <c r="H1136" s="16"/>
      <c r="J1136" s="16"/>
      <c r="M1136" s="16"/>
      <c r="O1136" s="16"/>
      <c r="R1136" s="16"/>
      <c r="T1136" s="16"/>
      <c r="W1136" s="16"/>
      <c r="Y1136" s="16"/>
      <c r="AB1136" s="16"/>
      <c r="AD1136" s="16"/>
    </row>
    <row r="1137" spans="3:30" x14ac:dyDescent="0.6">
      <c r="C1137" s="16"/>
      <c r="E1137" s="16"/>
      <c r="H1137" s="16"/>
      <c r="J1137" s="16"/>
      <c r="M1137" s="16"/>
      <c r="O1137" s="16"/>
      <c r="R1137" s="16"/>
      <c r="T1137" s="16"/>
      <c r="W1137" s="16"/>
      <c r="Y1137" s="16"/>
      <c r="AB1137" s="16"/>
      <c r="AD1137" s="16"/>
    </row>
    <row r="1138" spans="3:30" x14ac:dyDescent="0.6">
      <c r="C1138" s="16"/>
      <c r="E1138" s="16"/>
      <c r="H1138" s="16"/>
      <c r="J1138" s="16"/>
      <c r="M1138" s="16"/>
      <c r="O1138" s="16"/>
      <c r="R1138" s="16"/>
      <c r="T1138" s="16"/>
      <c r="W1138" s="16"/>
      <c r="Y1138" s="16"/>
      <c r="AB1138" s="16"/>
      <c r="AD1138" s="16"/>
    </row>
    <row r="1139" spans="3:30" x14ac:dyDescent="0.6">
      <c r="C1139" s="16"/>
      <c r="E1139" s="16"/>
      <c r="H1139" s="16"/>
      <c r="J1139" s="16"/>
      <c r="M1139" s="16"/>
      <c r="O1139" s="16"/>
      <c r="R1139" s="16"/>
      <c r="T1139" s="16"/>
      <c r="W1139" s="16"/>
      <c r="Y1139" s="16"/>
      <c r="AB1139" s="16"/>
      <c r="AD1139" s="16"/>
    </row>
    <row r="1140" spans="3:30" x14ac:dyDescent="0.6">
      <c r="C1140" s="16"/>
      <c r="E1140" s="16"/>
      <c r="H1140" s="16"/>
      <c r="J1140" s="16"/>
      <c r="M1140" s="16"/>
      <c r="O1140" s="16"/>
      <c r="R1140" s="16"/>
      <c r="T1140" s="16"/>
      <c r="W1140" s="16"/>
      <c r="Y1140" s="16"/>
      <c r="AB1140" s="16"/>
      <c r="AD1140" s="16"/>
    </row>
    <row r="1141" spans="3:30" x14ac:dyDescent="0.6">
      <c r="C1141" s="16"/>
      <c r="E1141" s="16"/>
      <c r="H1141" s="16"/>
      <c r="J1141" s="16"/>
      <c r="M1141" s="16"/>
      <c r="O1141" s="16"/>
      <c r="R1141" s="16"/>
      <c r="T1141" s="16"/>
      <c r="W1141" s="16"/>
      <c r="Y1141" s="16"/>
      <c r="AB1141" s="16"/>
      <c r="AD1141" s="16"/>
    </row>
    <row r="1142" spans="3:30" x14ac:dyDescent="0.6">
      <c r="C1142" s="16"/>
      <c r="E1142" s="16"/>
      <c r="H1142" s="16"/>
      <c r="J1142" s="16"/>
      <c r="M1142" s="16"/>
      <c r="O1142" s="16"/>
      <c r="R1142" s="16"/>
      <c r="T1142" s="16"/>
      <c r="W1142" s="16"/>
      <c r="Y1142" s="16"/>
      <c r="AB1142" s="16"/>
      <c r="AD1142" s="16"/>
    </row>
    <row r="1143" spans="3:30" x14ac:dyDescent="0.6">
      <c r="C1143" s="16"/>
      <c r="E1143" s="16"/>
      <c r="H1143" s="16"/>
      <c r="J1143" s="16"/>
      <c r="M1143" s="16"/>
      <c r="O1143" s="16"/>
      <c r="R1143" s="16"/>
      <c r="T1143" s="16"/>
      <c r="W1143" s="16"/>
      <c r="Y1143" s="16"/>
      <c r="AB1143" s="16"/>
      <c r="AD1143" s="16"/>
    </row>
    <row r="1144" spans="3:30" x14ac:dyDescent="0.6">
      <c r="C1144" s="16"/>
      <c r="E1144" s="16"/>
      <c r="H1144" s="16"/>
      <c r="J1144" s="16"/>
      <c r="M1144" s="16"/>
      <c r="O1144" s="16"/>
      <c r="R1144" s="16"/>
      <c r="T1144" s="16"/>
      <c r="W1144" s="16"/>
      <c r="Y1144" s="16"/>
      <c r="AB1144" s="16"/>
      <c r="AD1144" s="16"/>
    </row>
    <row r="1145" spans="3:30" x14ac:dyDescent="0.6">
      <c r="C1145" s="16"/>
      <c r="E1145" s="16"/>
      <c r="H1145" s="16"/>
      <c r="J1145" s="16"/>
      <c r="M1145" s="16"/>
      <c r="O1145" s="16"/>
      <c r="R1145" s="16"/>
      <c r="T1145" s="16"/>
      <c r="W1145" s="16"/>
      <c r="Y1145" s="16"/>
      <c r="AB1145" s="16"/>
      <c r="AD1145" s="16"/>
    </row>
    <row r="1146" spans="3:30" x14ac:dyDescent="0.6">
      <c r="C1146" s="16"/>
      <c r="E1146" s="16"/>
      <c r="H1146" s="16"/>
      <c r="J1146" s="16"/>
      <c r="M1146" s="16"/>
      <c r="O1146" s="16"/>
      <c r="R1146" s="16"/>
      <c r="T1146" s="16"/>
      <c r="W1146" s="16"/>
      <c r="Y1146" s="16"/>
      <c r="AB1146" s="16"/>
      <c r="AD1146" s="16"/>
    </row>
    <row r="1147" spans="3:30" x14ac:dyDescent="0.6">
      <c r="C1147" s="16"/>
      <c r="E1147" s="16"/>
      <c r="H1147" s="16"/>
      <c r="J1147" s="16"/>
      <c r="M1147" s="16"/>
      <c r="O1147" s="16"/>
      <c r="R1147" s="16"/>
      <c r="T1147" s="16"/>
      <c r="W1147" s="16"/>
      <c r="Y1147" s="16"/>
      <c r="AB1147" s="16"/>
      <c r="AD1147" s="16"/>
    </row>
    <row r="1148" spans="3:30" x14ac:dyDescent="0.6">
      <c r="C1148" s="16"/>
      <c r="E1148" s="16"/>
      <c r="H1148" s="16"/>
      <c r="J1148" s="16"/>
      <c r="M1148" s="16"/>
      <c r="O1148" s="16"/>
      <c r="R1148" s="16"/>
      <c r="T1148" s="16"/>
      <c r="W1148" s="16"/>
      <c r="Y1148" s="16"/>
      <c r="AB1148" s="16"/>
      <c r="AD1148" s="16"/>
    </row>
    <row r="1149" spans="3:30" x14ac:dyDescent="0.6">
      <c r="C1149" s="16"/>
      <c r="E1149" s="16"/>
      <c r="H1149" s="16"/>
      <c r="J1149" s="16"/>
      <c r="M1149" s="16"/>
      <c r="O1149" s="16"/>
      <c r="R1149" s="16"/>
      <c r="T1149" s="16"/>
      <c r="W1149" s="16"/>
      <c r="Y1149" s="16"/>
      <c r="AB1149" s="16"/>
      <c r="AD1149" s="16"/>
    </row>
    <row r="1150" spans="3:30" x14ac:dyDescent="0.6">
      <c r="C1150" s="16"/>
      <c r="E1150" s="16"/>
      <c r="H1150" s="16"/>
      <c r="J1150" s="16"/>
      <c r="M1150" s="16"/>
      <c r="O1150" s="16"/>
      <c r="R1150" s="16"/>
      <c r="T1150" s="16"/>
      <c r="W1150" s="16"/>
      <c r="Y1150" s="16"/>
      <c r="AB1150" s="16"/>
      <c r="AD1150" s="16"/>
    </row>
    <row r="1151" spans="3:30" x14ac:dyDescent="0.6">
      <c r="C1151" s="16"/>
      <c r="E1151" s="16"/>
      <c r="H1151" s="16"/>
      <c r="J1151" s="16"/>
      <c r="M1151" s="16"/>
      <c r="O1151" s="16"/>
      <c r="R1151" s="16"/>
      <c r="T1151" s="16"/>
      <c r="W1151" s="16"/>
      <c r="Y1151" s="16"/>
      <c r="AB1151" s="16"/>
      <c r="AD1151" s="16"/>
    </row>
    <row r="1152" spans="3:30" x14ac:dyDescent="0.6">
      <c r="C1152" s="16"/>
      <c r="E1152" s="16"/>
      <c r="H1152" s="16"/>
      <c r="J1152" s="16"/>
      <c r="M1152" s="16"/>
      <c r="O1152" s="16"/>
      <c r="R1152" s="16"/>
      <c r="T1152" s="16"/>
      <c r="W1152" s="16"/>
      <c r="Y1152" s="16"/>
      <c r="AB1152" s="16"/>
      <c r="AD1152" s="16"/>
    </row>
    <row r="1153" spans="3:30" x14ac:dyDescent="0.6">
      <c r="C1153" s="16"/>
      <c r="E1153" s="16"/>
      <c r="H1153" s="16"/>
      <c r="J1153" s="16"/>
      <c r="M1153" s="16"/>
      <c r="O1153" s="16"/>
      <c r="R1153" s="16"/>
      <c r="T1153" s="16"/>
      <c r="W1153" s="16"/>
      <c r="Y1153" s="16"/>
      <c r="AB1153" s="16"/>
      <c r="AD1153" s="16"/>
    </row>
    <row r="1154" spans="3:30" x14ac:dyDescent="0.6">
      <c r="C1154" s="16"/>
      <c r="E1154" s="16"/>
      <c r="H1154" s="16"/>
      <c r="J1154" s="16"/>
      <c r="M1154" s="16"/>
      <c r="O1154" s="16"/>
      <c r="R1154" s="16"/>
      <c r="T1154" s="16"/>
      <c r="W1154" s="16"/>
      <c r="Y1154" s="16"/>
      <c r="AB1154" s="16"/>
      <c r="AD1154" s="16"/>
    </row>
    <row r="1155" spans="3:30" x14ac:dyDescent="0.6">
      <c r="C1155" s="16"/>
      <c r="E1155" s="16"/>
      <c r="H1155" s="16"/>
      <c r="J1155" s="16"/>
      <c r="M1155" s="16"/>
      <c r="O1155" s="16"/>
      <c r="R1155" s="16"/>
      <c r="T1155" s="16"/>
      <c r="W1155" s="16"/>
      <c r="Y1155" s="16"/>
      <c r="AB1155" s="16"/>
      <c r="AD1155" s="16"/>
    </row>
    <row r="1156" spans="3:30" x14ac:dyDescent="0.6">
      <c r="C1156" s="16"/>
      <c r="E1156" s="16"/>
      <c r="H1156" s="16"/>
      <c r="J1156" s="16"/>
      <c r="M1156" s="16"/>
      <c r="O1156" s="16"/>
      <c r="R1156" s="16"/>
      <c r="T1156" s="16"/>
      <c r="W1156" s="16"/>
      <c r="Y1156" s="16"/>
      <c r="AB1156" s="16"/>
      <c r="AD1156" s="16"/>
    </row>
    <row r="1157" spans="3:30" x14ac:dyDescent="0.6">
      <c r="C1157" s="16"/>
      <c r="E1157" s="16"/>
      <c r="H1157" s="16"/>
      <c r="J1157" s="16"/>
      <c r="M1157" s="16"/>
      <c r="O1157" s="16"/>
      <c r="R1157" s="16"/>
      <c r="T1157" s="16"/>
      <c r="W1157" s="16"/>
      <c r="Y1157" s="16"/>
      <c r="AB1157" s="16"/>
      <c r="AD1157" s="16"/>
    </row>
    <row r="1158" spans="3:30" x14ac:dyDescent="0.6">
      <c r="C1158" s="16"/>
      <c r="E1158" s="16"/>
      <c r="H1158" s="16"/>
      <c r="J1158" s="16"/>
      <c r="M1158" s="16"/>
      <c r="O1158" s="16"/>
      <c r="R1158" s="16"/>
      <c r="T1158" s="16"/>
      <c r="W1158" s="16"/>
      <c r="Y1158" s="16"/>
      <c r="AB1158" s="16"/>
      <c r="AD1158" s="16"/>
    </row>
    <row r="1159" spans="3:30" x14ac:dyDescent="0.6">
      <c r="C1159" s="16"/>
      <c r="E1159" s="16"/>
      <c r="H1159" s="16"/>
      <c r="J1159" s="16"/>
      <c r="M1159" s="16"/>
      <c r="O1159" s="16"/>
      <c r="R1159" s="16"/>
      <c r="T1159" s="16"/>
      <c r="W1159" s="16"/>
      <c r="Y1159" s="16"/>
      <c r="AB1159" s="16"/>
      <c r="AD1159" s="16"/>
    </row>
    <row r="1160" spans="3:30" x14ac:dyDescent="0.6">
      <c r="C1160" s="16"/>
      <c r="E1160" s="16"/>
      <c r="H1160" s="16"/>
      <c r="J1160" s="16"/>
      <c r="M1160" s="16"/>
      <c r="O1160" s="16"/>
      <c r="R1160" s="16"/>
      <c r="T1160" s="16"/>
      <c r="W1160" s="16"/>
      <c r="Y1160" s="16"/>
      <c r="AB1160" s="16"/>
      <c r="AD1160" s="16"/>
    </row>
    <row r="1161" spans="3:30" x14ac:dyDescent="0.6">
      <c r="C1161" s="16"/>
      <c r="E1161" s="16"/>
      <c r="H1161" s="16"/>
      <c r="J1161" s="16"/>
      <c r="M1161" s="16"/>
      <c r="O1161" s="16"/>
      <c r="R1161" s="16"/>
      <c r="T1161" s="16"/>
      <c r="W1161" s="16"/>
      <c r="Y1161" s="16"/>
      <c r="AB1161" s="16"/>
      <c r="AD1161" s="16"/>
    </row>
    <row r="1162" spans="3:30" x14ac:dyDescent="0.6">
      <c r="C1162" s="16"/>
      <c r="E1162" s="16"/>
      <c r="H1162" s="16"/>
      <c r="J1162" s="16"/>
      <c r="M1162" s="16"/>
      <c r="O1162" s="16"/>
      <c r="R1162" s="16"/>
      <c r="T1162" s="16"/>
      <c r="W1162" s="16"/>
      <c r="Y1162" s="16"/>
      <c r="AB1162" s="16"/>
      <c r="AD1162" s="16"/>
    </row>
    <row r="1163" spans="3:30" x14ac:dyDescent="0.6">
      <c r="C1163" s="16"/>
      <c r="E1163" s="16"/>
      <c r="H1163" s="16"/>
      <c r="J1163" s="16"/>
      <c r="M1163" s="16"/>
      <c r="O1163" s="16"/>
      <c r="R1163" s="16"/>
      <c r="T1163" s="16"/>
      <c r="W1163" s="16"/>
      <c r="Y1163" s="16"/>
      <c r="AB1163" s="16"/>
      <c r="AD1163" s="16"/>
    </row>
    <row r="1164" spans="3:30" x14ac:dyDescent="0.6">
      <c r="C1164" s="16"/>
      <c r="E1164" s="16"/>
      <c r="H1164" s="16"/>
      <c r="J1164" s="16"/>
      <c r="M1164" s="16"/>
      <c r="O1164" s="16"/>
      <c r="R1164" s="16"/>
      <c r="T1164" s="16"/>
      <c r="W1164" s="16"/>
      <c r="Y1164" s="16"/>
      <c r="AB1164" s="16"/>
      <c r="AD1164" s="16"/>
    </row>
    <row r="1165" spans="3:30" x14ac:dyDescent="0.6">
      <c r="C1165" s="16"/>
      <c r="E1165" s="16"/>
      <c r="H1165" s="16"/>
      <c r="J1165" s="16"/>
      <c r="M1165" s="16"/>
      <c r="O1165" s="16"/>
      <c r="R1165" s="16"/>
      <c r="T1165" s="16"/>
      <c r="W1165" s="16"/>
      <c r="Y1165" s="16"/>
      <c r="AB1165" s="16"/>
      <c r="AD1165" s="16"/>
    </row>
    <row r="1166" spans="3:30" x14ac:dyDescent="0.6">
      <c r="C1166" s="16"/>
      <c r="E1166" s="16"/>
      <c r="H1166" s="16"/>
      <c r="J1166" s="16"/>
      <c r="M1166" s="16"/>
      <c r="O1166" s="16"/>
      <c r="R1166" s="16"/>
      <c r="T1166" s="16"/>
      <c r="W1166" s="16"/>
      <c r="Y1166" s="16"/>
      <c r="AB1166" s="16"/>
      <c r="AD1166" s="16"/>
    </row>
    <row r="1167" spans="3:30" x14ac:dyDescent="0.6">
      <c r="C1167" s="16"/>
      <c r="E1167" s="16"/>
      <c r="H1167" s="16"/>
      <c r="J1167" s="16"/>
      <c r="M1167" s="16"/>
      <c r="O1167" s="16"/>
      <c r="R1167" s="16"/>
      <c r="T1167" s="16"/>
      <c r="W1167" s="16"/>
      <c r="Y1167" s="16"/>
      <c r="AB1167" s="16"/>
      <c r="AD1167" s="16"/>
    </row>
    <row r="1168" spans="3:30" x14ac:dyDescent="0.6">
      <c r="C1168" s="16"/>
      <c r="E1168" s="16"/>
      <c r="H1168" s="16"/>
      <c r="J1168" s="16"/>
      <c r="M1168" s="16"/>
      <c r="O1168" s="16"/>
      <c r="R1168" s="16"/>
      <c r="T1168" s="16"/>
      <c r="W1168" s="16"/>
      <c r="Y1168" s="16"/>
      <c r="AB1168" s="16"/>
      <c r="AD1168" s="16"/>
    </row>
    <row r="1169" spans="3:30" x14ac:dyDescent="0.6">
      <c r="C1169" s="16"/>
      <c r="E1169" s="16"/>
      <c r="H1169" s="16"/>
      <c r="J1169" s="16"/>
      <c r="M1169" s="16"/>
      <c r="O1169" s="16"/>
      <c r="R1169" s="16"/>
      <c r="T1169" s="16"/>
      <c r="W1169" s="16"/>
      <c r="Y1169" s="16"/>
      <c r="AB1169" s="16"/>
      <c r="AD1169" s="16"/>
    </row>
    <row r="1170" spans="3:30" x14ac:dyDescent="0.6">
      <c r="C1170" s="16"/>
      <c r="E1170" s="16"/>
      <c r="H1170" s="16"/>
      <c r="J1170" s="16"/>
      <c r="M1170" s="16"/>
      <c r="O1170" s="16"/>
      <c r="R1170" s="16"/>
      <c r="T1170" s="16"/>
      <c r="W1170" s="16"/>
      <c r="Y1170" s="16"/>
      <c r="AB1170" s="16"/>
      <c r="AD1170" s="16"/>
    </row>
    <row r="1171" spans="3:30" x14ac:dyDescent="0.6">
      <c r="C1171" s="16"/>
      <c r="E1171" s="16"/>
      <c r="H1171" s="16"/>
      <c r="J1171" s="16"/>
      <c r="M1171" s="16"/>
      <c r="O1171" s="16"/>
      <c r="R1171" s="16"/>
      <c r="T1171" s="16"/>
      <c r="W1171" s="16"/>
      <c r="Y1171" s="16"/>
      <c r="AB1171" s="16"/>
      <c r="AD1171" s="16"/>
    </row>
    <row r="1172" spans="3:30" x14ac:dyDescent="0.6">
      <c r="C1172" s="16"/>
      <c r="E1172" s="16"/>
      <c r="H1172" s="16"/>
      <c r="J1172" s="16"/>
      <c r="M1172" s="16"/>
      <c r="O1172" s="16"/>
      <c r="R1172" s="16"/>
      <c r="T1172" s="16"/>
      <c r="W1172" s="16"/>
      <c r="Y1172" s="16"/>
      <c r="AB1172" s="16"/>
      <c r="AD1172" s="16"/>
    </row>
    <row r="1173" spans="3:30" x14ac:dyDescent="0.6">
      <c r="C1173" s="16"/>
      <c r="E1173" s="16"/>
      <c r="H1173" s="16"/>
      <c r="J1173" s="16"/>
      <c r="M1173" s="16"/>
      <c r="O1173" s="16"/>
      <c r="R1173" s="16"/>
      <c r="T1173" s="16"/>
      <c r="W1173" s="16"/>
      <c r="Y1173" s="16"/>
      <c r="AB1173" s="16"/>
      <c r="AD1173" s="16"/>
    </row>
    <row r="1174" spans="3:30" x14ac:dyDescent="0.6">
      <c r="C1174" s="16"/>
      <c r="E1174" s="16"/>
      <c r="H1174" s="16"/>
      <c r="J1174" s="16"/>
      <c r="M1174" s="16"/>
      <c r="O1174" s="16"/>
      <c r="R1174" s="16"/>
      <c r="T1174" s="16"/>
      <c r="W1174" s="16"/>
      <c r="Y1174" s="16"/>
      <c r="AB1174" s="16"/>
      <c r="AD1174" s="16"/>
    </row>
    <row r="1175" spans="3:30" x14ac:dyDescent="0.6">
      <c r="C1175" s="16"/>
      <c r="E1175" s="16"/>
      <c r="H1175" s="16"/>
      <c r="J1175" s="16"/>
      <c r="M1175" s="16"/>
      <c r="O1175" s="16"/>
      <c r="R1175" s="16"/>
      <c r="T1175" s="16"/>
      <c r="W1175" s="16"/>
      <c r="Y1175" s="16"/>
      <c r="AB1175" s="16"/>
      <c r="AD1175" s="16"/>
    </row>
    <row r="1176" spans="3:30" x14ac:dyDescent="0.6">
      <c r="C1176" s="16"/>
      <c r="E1176" s="16"/>
      <c r="H1176" s="16"/>
      <c r="J1176" s="16"/>
      <c r="M1176" s="16"/>
      <c r="O1176" s="16"/>
      <c r="R1176" s="16"/>
      <c r="T1176" s="16"/>
      <c r="W1176" s="16"/>
      <c r="Y1176" s="16"/>
      <c r="AB1176" s="16"/>
      <c r="AD1176" s="16"/>
    </row>
    <row r="1177" spans="3:30" x14ac:dyDescent="0.6">
      <c r="C1177" s="16"/>
      <c r="E1177" s="16"/>
      <c r="H1177" s="16"/>
      <c r="J1177" s="16"/>
      <c r="M1177" s="16"/>
      <c r="O1177" s="16"/>
      <c r="R1177" s="16"/>
      <c r="T1177" s="16"/>
      <c r="W1177" s="16"/>
      <c r="Y1177" s="16"/>
      <c r="AB1177" s="16"/>
      <c r="AD1177" s="16"/>
    </row>
    <row r="1178" spans="3:30" x14ac:dyDescent="0.6">
      <c r="C1178" s="16"/>
      <c r="E1178" s="16"/>
      <c r="H1178" s="16"/>
      <c r="J1178" s="16"/>
      <c r="M1178" s="16"/>
      <c r="O1178" s="16"/>
      <c r="R1178" s="16"/>
      <c r="T1178" s="16"/>
      <c r="W1178" s="16"/>
      <c r="Y1178" s="16"/>
      <c r="AB1178" s="16"/>
      <c r="AD1178" s="16"/>
    </row>
    <row r="1179" spans="3:30" x14ac:dyDescent="0.6">
      <c r="C1179" s="16"/>
      <c r="E1179" s="16"/>
      <c r="H1179" s="16"/>
      <c r="J1179" s="16"/>
      <c r="M1179" s="16"/>
      <c r="O1179" s="16"/>
      <c r="R1179" s="16"/>
      <c r="T1179" s="16"/>
      <c r="W1179" s="16"/>
      <c r="Y1179" s="16"/>
      <c r="AB1179" s="16"/>
      <c r="AD1179" s="16"/>
    </row>
    <row r="1180" spans="3:30" x14ac:dyDescent="0.6">
      <c r="C1180" s="16"/>
      <c r="E1180" s="16"/>
      <c r="H1180" s="16"/>
      <c r="J1180" s="16"/>
      <c r="M1180" s="16"/>
      <c r="O1180" s="16"/>
      <c r="R1180" s="16"/>
      <c r="T1180" s="16"/>
      <c r="W1180" s="16"/>
      <c r="Y1180" s="16"/>
      <c r="AB1180" s="16"/>
      <c r="AD1180" s="16"/>
    </row>
    <row r="1181" spans="3:30" x14ac:dyDescent="0.6">
      <c r="C1181" s="16"/>
      <c r="E1181" s="16"/>
      <c r="H1181" s="16"/>
      <c r="J1181" s="16"/>
      <c r="M1181" s="16"/>
      <c r="O1181" s="16"/>
      <c r="R1181" s="16"/>
      <c r="T1181" s="16"/>
      <c r="W1181" s="16"/>
      <c r="Y1181" s="16"/>
      <c r="AB1181" s="16"/>
      <c r="AD1181" s="16"/>
    </row>
    <row r="1182" spans="3:30" x14ac:dyDescent="0.6">
      <c r="C1182" s="16"/>
      <c r="E1182" s="16"/>
      <c r="H1182" s="16"/>
      <c r="J1182" s="16"/>
      <c r="M1182" s="16"/>
      <c r="O1182" s="16"/>
      <c r="R1182" s="16"/>
      <c r="T1182" s="16"/>
      <c r="W1182" s="16"/>
      <c r="Y1182" s="16"/>
      <c r="AB1182" s="16"/>
      <c r="AD1182" s="16"/>
    </row>
    <row r="1183" spans="3:30" x14ac:dyDescent="0.6">
      <c r="C1183" s="16"/>
      <c r="E1183" s="16"/>
      <c r="H1183" s="16"/>
      <c r="J1183" s="16"/>
      <c r="M1183" s="16"/>
      <c r="O1183" s="16"/>
      <c r="R1183" s="16"/>
      <c r="T1183" s="16"/>
      <c r="W1183" s="16"/>
      <c r="Y1183" s="16"/>
      <c r="AB1183" s="16"/>
      <c r="AD1183" s="16"/>
    </row>
    <row r="1184" spans="3:30" x14ac:dyDescent="0.6">
      <c r="C1184" s="16"/>
      <c r="E1184" s="16"/>
      <c r="H1184" s="16"/>
      <c r="J1184" s="16"/>
      <c r="M1184" s="16"/>
      <c r="O1184" s="16"/>
      <c r="R1184" s="16"/>
      <c r="T1184" s="16"/>
      <c r="W1184" s="16"/>
      <c r="Y1184" s="16"/>
      <c r="AB1184" s="16"/>
      <c r="AD1184" s="16"/>
    </row>
    <row r="1185" spans="3:30" x14ac:dyDescent="0.6">
      <c r="C1185" s="16"/>
      <c r="E1185" s="16"/>
      <c r="H1185" s="16"/>
      <c r="J1185" s="16"/>
      <c r="M1185" s="16"/>
      <c r="O1185" s="16"/>
      <c r="R1185" s="16"/>
      <c r="T1185" s="16"/>
      <c r="W1185" s="16"/>
      <c r="Y1185" s="16"/>
      <c r="AB1185" s="16"/>
      <c r="AD1185" s="16"/>
    </row>
    <row r="1186" spans="3:30" x14ac:dyDescent="0.6">
      <c r="C1186" s="16"/>
      <c r="E1186" s="16"/>
      <c r="H1186" s="16"/>
      <c r="J1186" s="16"/>
      <c r="M1186" s="16"/>
      <c r="O1186" s="16"/>
      <c r="R1186" s="16"/>
      <c r="T1186" s="16"/>
      <c r="W1186" s="16"/>
      <c r="Y1186" s="16"/>
      <c r="AB1186" s="16"/>
      <c r="AD1186" s="16"/>
    </row>
    <row r="1187" spans="3:30" x14ac:dyDescent="0.6">
      <c r="C1187" s="16"/>
      <c r="E1187" s="16"/>
      <c r="H1187" s="16"/>
      <c r="J1187" s="16"/>
      <c r="M1187" s="16"/>
      <c r="O1187" s="16"/>
      <c r="R1187" s="16"/>
      <c r="T1187" s="16"/>
      <c r="W1187" s="16"/>
      <c r="Y1187" s="16"/>
      <c r="AB1187" s="16"/>
      <c r="AD1187" s="16"/>
    </row>
    <row r="1188" spans="3:30" x14ac:dyDescent="0.6">
      <c r="C1188" s="16"/>
      <c r="E1188" s="16"/>
      <c r="H1188" s="16"/>
      <c r="J1188" s="16"/>
      <c r="M1188" s="16"/>
      <c r="O1188" s="16"/>
      <c r="R1188" s="16"/>
      <c r="T1188" s="16"/>
      <c r="W1188" s="16"/>
      <c r="Y1188" s="16"/>
      <c r="AB1188" s="16"/>
      <c r="AD1188" s="16"/>
    </row>
    <row r="1189" spans="3:30" x14ac:dyDescent="0.6">
      <c r="C1189" s="16"/>
      <c r="E1189" s="16"/>
      <c r="H1189" s="16"/>
      <c r="J1189" s="16"/>
      <c r="M1189" s="16"/>
      <c r="O1189" s="16"/>
      <c r="R1189" s="16"/>
      <c r="T1189" s="16"/>
      <c r="W1189" s="16"/>
      <c r="Y1189" s="16"/>
      <c r="AB1189" s="16"/>
      <c r="AD1189" s="16"/>
    </row>
    <row r="1190" spans="3:30" x14ac:dyDescent="0.6">
      <c r="C1190" s="16"/>
      <c r="E1190" s="16"/>
      <c r="H1190" s="16"/>
      <c r="J1190" s="16"/>
      <c r="M1190" s="16"/>
      <c r="O1190" s="16"/>
      <c r="R1190" s="16"/>
      <c r="T1190" s="16"/>
      <c r="W1190" s="16"/>
      <c r="Y1190" s="16"/>
      <c r="AB1190" s="16"/>
      <c r="AD1190" s="16"/>
    </row>
    <row r="1191" spans="3:30" x14ac:dyDescent="0.6">
      <c r="C1191" s="16"/>
      <c r="E1191" s="16"/>
      <c r="H1191" s="16"/>
      <c r="J1191" s="16"/>
      <c r="M1191" s="16"/>
      <c r="O1191" s="16"/>
      <c r="R1191" s="16"/>
      <c r="T1191" s="16"/>
      <c r="W1191" s="16"/>
      <c r="Y1191" s="16"/>
      <c r="AB1191" s="16"/>
      <c r="AD1191" s="16"/>
    </row>
    <row r="1192" spans="3:30" x14ac:dyDescent="0.6">
      <c r="C1192" s="16"/>
      <c r="E1192" s="16"/>
      <c r="H1192" s="16"/>
      <c r="J1192" s="16"/>
      <c r="M1192" s="16"/>
      <c r="O1192" s="16"/>
      <c r="R1192" s="16"/>
      <c r="T1192" s="16"/>
      <c r="W1192" s="16"/>
      <c r="Y1192" s="16"/>
      <c r="AB1192" s="16"/>
      <c r="AD1192" s="16"/>
    </row>
    <row r="1193" spans="3:30" x14ac:dyDescent="0.6">
      <c r="C1193" s="16"/>
      <c r="E1193" s="16"/>
      <c r="H1193" s="16"/>
      <c r="J1193" s="16"/>
      <c r="M1193" s="16"/>
      <c r="O1193" s="16"/>
      <c r="R1193" s="16"/>
      <c r="T1193" s="16"/>
      <c r="W1193" s="16"/>
      <c r="Y1193" s="16"/>
      <c r="AB1193" s="16"/>
      <c r="AD1193" s="16"/>
    </row>
    <row r="1194" spans="3:30" x14ac:dyDescent="0.6">
      <c r="C1194" s="16"/>
      <c r="E1194" s="16"/>
      <c r="H1194" s="16"/>
      <c r="J1194" s="16"/>
      <c r="M1194" s="16"/>
      <c r="O1194" s="16"/>
      <c r="R1194" s="16"/>
      <c r="T1194" s="16"/>
      <c r="W1194" s="16"/>
      <c r="Y1194" s="16"/>
      <c r="AB1194" s="16"/>
      <c r="AD1194" s="16"/>
    </row>
    <row r="1195" spans="3:30" x14ac:dyDescent="0.6">
      <c r="C1195" s="16"/>
      <c r="E1195" s="16"/>
      <c r="H1195" s="16"/>
      <c r="J1195" s="16"/>
      <c r="M1195" s="16"/>
      <c r="O1195" s="16"/>
      <c r="R1195" s="16"/>
      <c r="T1195" s="16"/>
      <c r="W1195" s="16"/>
      <c r="Y1195" s="16"/>
      <c r="AB1195" s="16"/>
      <c r="AD1195" s="16"/>
    </row>
    <row r="1196" spans="3:30" x14ac:dyDescent="0.6">
      <c r="C1196" s="16"/>
      <c r="E1196" s="16"/>
      <c r="H1196" s="16"/>
      <c r="J1196" s="16"/>
      <c r="M1196" s="16"/>
      <c r="O1196" s="16"/>
      <c r="R1196" s="16"/>
      <c r="T1196" s="16"/>
      <c r="W1196" s="16"/>
      <c r="Y1196" s="16"/>
      <c r="AB1196" s="16"/>
      <c r="AD1196" s="16"/>
    </row>
    <row r="1197" spans="3:30" x14ac:dyDescent="0.6">
      <c r="C1197" s="16"/>
      <c r="E1197" s="16"/>
      <c r="H1197" s="16"/>
      <c r="J1197" s="16"/>
      <c r="M1197" s="16"/>
      <c r="O1197" s="16"/>
      <c r="R1197" s="16"/>
      <c r="T1197" s="16"/>
      <c r="W1197" s="16"/>
      <c r="Y1197" s="16"/>
      <c r="AB1197" s="16"/>
      <c r="AD1197" s="16"/>
    </row>
    <row r="1198" spans="3:30" x14ac:dyDescent="0.6">
      <c r="C1198" s="16"/>
      <c r="E1198" s="16"/>
      <c r="H1198" s="16"/>
      <c r="J1198" s="16"/>
      <c r="M1198" s="16"/>
      <c r="O1198" s="16"/>
      <c r="R1198" s="16"/>
      <c r="T1198" s="16"/>
      <c r="W1198" s="16"/>
      <c r="Y1198" s="16"/>
      <c r="AB1198" s="16"/>
      <c r="AD1198" s="16"/>
    </row>
    <row r="1199" spans="3:30" x14ac:dyDescent="0.6">
      <c r="C1199" s="16"/>
      <c r="E1199" s="16"/>
      <c r="H1199" s="16"/>
      <c r="J1199" s="16"/>
      <c r="M1199" s="16"/>
      <c r="O1199" s="16"/>
      <c r="R1199" s="16"/>
      <c r="T1199" s="16"/>
      <c r="W1199" s="16"/>
      <c r="Y1199" s="16"/>
      <c r="AB1199" s="16"/>
      <c r="AD1199" s="16"/>
    </row>
    <row r="1200" spans="3:30" x14ac:dyDescent="0.6">
      <c r="C1200" s="16"/>
      <c r="E1200" s="16"/>
      <c r="H1200" s="16"/>
      <c r="J1200" s="16"/>
      <c r="M1200" s="16"/>
      <c r="O1200" s="16"/>
      <c r="R1200" s="16"/>
      <c r="T1200" s="16"/>
      <c r="W1200" s="16"/>
      <c r="Y1200" s="16"/>
      <c r="AB1200" s="16"/>
      <c r="AD1200" s="16"/>
    </row>
    <row r="1201" spans="3:30" x14ac:dyDescent="0.6">
      <c r="C1201" s="16"/>
      <c r="E1201" s="16"/>
      <c r="H1201" s="16"/>
      <c r="J1201" s="16"/>
      <c r="M1201" s="16"/>
      <c r="O1201" s="16"/>
      <c r="R1201" s="16"/>
      <c r="T1201" s="16"/>
      <c r="W1201" s="16"/>
      <c r="Y1201" s="16"/>
      <c r="AB1201" s="16"/>
      <c r="AD1201" s="16"/>
    </row>
    <row r="1202" spans="3:30" x14ac:dyDescent="0.6">
      <c r="C1202" s="16"/>
      <c r="E1202" s="16"/>
      <c r="H1202" s="16"/>
      <c r="J1202" s="16"/>
      <c r="M1202" s="16"/>
      <c r="O1202" s="16"/>
      <c r="R1202" s="16"/>
      <c r="T1202" s="16"/>
      <c r="W1202" s="16"/>
      <c r="Y1202" s="16"/>
      <c r="AB1202" s="16"/>
      <c r="AD1202" s="16"/>
    </row>
    <row r="1203" spans="3:30" x14ac:dyDescent="0.6">
      <c r="C1203" s="16"/>
      <c r="E1203" s="16"/>
      <c r="H1203" s="16"/>
      <c r="J1203" s="16"/>
      <c r="M1203" s="16"/>
      <c r="O1203" s="16"/>
      <c r="R1203" s="16"/>
      <c r="T1203" s="16"/>
      <c r="W1203" s="16"/>
      <c r="Y1203" s="16"/>
      <c r="AB1203" s="16"/>
      <c r="AD1203" s="16"/>
    </row>
    <row r="1204" spans="3:30" x14ac:dyDescent="0.6">
      <c r="C1204" s="16"/>
      <c r="E1204" s="16"/>
      <c r="H1204" s="16"/>
      <c r="J1204" s="16"/>
      <c r="M1204" s="16"/>
      <c r="O1204" s="16"/>
      <c r="R1204" s="16"/>
      <c r="T1204" s="16"/>
      <c r="W1204" s="16"/>
      <c r="Y1204" s="16"/>
      <c r="AB1204" s="16"/>
      <c r="AD1204" s="16"/>
    </row>
    <row r="1205" spans="3:30" x14ac:dyDescent="0.6">
      <c r="C1205" s="16"/>
      <c r="E1205" s="16"/>
      <c r="H1205" s="16"/>
      <c r="J1205" s="16"/>
      <c r="M1205" s="16"/>
      <c r="O1205" s="16"/>
      <c r="R1205" s="16"/>
      <c r="T1205" s="16"/>
      <c r="W1205" s="16"/>
      <c r="Y1205" s="16"/>
      <c r="AB1205" s="16"/>
      <c r="AD1205" s="16"/>
    </row>
    <row r="1206" spans="3:30" x14ac:dyDescent="0.6">
      <c r="C1206" s="16"/>
      <c r="E1206" s="16"/>
      <c r="H1206" s="16"/>
      <c r="J1206" s="16"/>
      <c r="M1206" s="16"/>
      <c r="O1206" s="16"/>
      <c r="R1206" s="16"/>
      <c r="T1206" s="16"/>
      <c r="W1206" s="16"/>
      <c r="Y1206" s="16"/>
      <c r="AB1206" s="16"/>
      <c r="AD1206" s="16"/>
    </row>
    <row r="1207" spans="3:30" x14ac:dyDescent="0.6">
      <c r="C1207" s="16"/>
      <c r="E1207" s="16"/>
      <c r="H1207" s="16"/>
      <c r="J1207" s="16"/>
      <c r="M1207" s="16"/>
      <c r="O1207" s="16"/>
      <c r="R1207" s="16"/>
      <c r="T1207" s="16"/>
      <c r="W1207" s="16"/>
      <c r="Y1207" s="16"/>
      <c r="AB1207" s="16"/>
      <c r="AD1207" s="16"/>
    </row>
    <row r="1208" spans="3:30" x14ac:dyDescent="0.6">
      <c r="C1208" s="16"/>
      <c r="E1208" s="16"/>
      <c r="H1208" s="16"/>
      <c r="J1208" s="16"/>
      <c r="M1208" s="16"/>
      <c r="O1208" s="16"/>
      <c r="R1208" s="16"/>
      <c r="T1208" s="16"/>
      <c r="W1208" s="16"/>
      <c r="Y1208" s="16"/>
      <c r="AB1208" s="16"/>
      <c r="AD1208" s="16"/>
    </row>
    <row r="1209" spans="3:30" x14ac:dyDescent="0.6">
      <c r="C1209" s="16"/>
      <c r="E1209" s="16"/>
      <c r="H1209" s="16"/>
      <c r="J1209" s="16"/>
      <c r="M1209" s="16"/>
      <c r="O1209" s="16"/>
      <c r="R1209" s="16"/>
      <c r="T1209" s="16"/>
      <c r="W1209" s="16"/>
      <c r="Y1209" s="16"/>
      <c r="AB1209" s="16"/>
      <c r="AD1209" s="16"/>
    </row>
    <row r="1210" spans="3:30" x14ac:dyDescent="0.6">
      <c r="C1210" s="16"/>
      <c r="E1210" s="16"/>
      <c r="H1210" s="16"/>
      <c r="J1210" s="16"/>
      <c r="M1210" s="16"/>
      <c r="O1210" s="16"/>
      <c r="R1210" s="16"/>
      <c r="T1210" s="16"/>
      <c r="W1210" s="16"/>
      <c r="Y1210" s="16"/>
      <c r="AB1210" s="16"/>
      <c r="AD1210" s="16"/>
    </row>
    <row r="1211" spans="3:30" x14ac:dyDescent="0.6">
      <c r="C1211" s="16"/>
      <c r="E1211" s="16"/>
      <c r="H1211" s="16"/>
      <c r="J1211" s="16"/>
      <c r="M1211" s="16"/>
      <c r="O1211" s="16"/>
      <c r="R1211" s="16"/>
      <c r="T1211" s="16"/>
      <c r="W1211" s="16"/>
      <c r="Y1211" s="16"/>
      <c r="AB1211" s="16"/>
      <c r="AD1211" s="16"/>
    </row>
    <row r="1212" spans="3:30" x14ac:dyDescent="0.6">
      <c r="C1212" s="16"/>
      <c r="E1212" s="16"/>
      <c r="H1212" s="16"/>
      <c r="J1212" s="16"/>
      <c r="M1212" s="16"/>
      <c r="O1212" s="16"/>
      <c r="R1212" s="16"/>
      <c r="T1212" s="16"/>
      <c r="W1212" s="16"/>
      <c r="Y1212" s="16"/>
      <c r="AB1212" s="16"/>
      <c r="AD1212" s="16"/>
    </row>
    <row r="1213" spans="3:30" x14ac:dyDescent="0.6">
      <c r="C1213" s="16"/>
      <c r="E1213" s="16"/>
      <c r="H1213" s="16"/>
      <c r="J1213" s="16"/>
      <c r="M1213" s="16"/>
      <c r="O1213" s="16"/>
      <c r="R1213" s="16"/>
      <c r="T1213" s="16"/>
      <c r="W1213" s="16"/>
      <c r="Y1213" s="16"/>
      <c r="AB1213" s="16"/>
      <c r="AD1213" s="16"/>
    </row>
    <row r="1214" spans="3:30" x14ac:dyDescent="0.6">
      <c r="C1214" s="16"/>
      <c r="E1214" s="16"/>
      <c r="H1214" s="16"/>
      <c r="J1214" s="16"/>
      <c r="M1214" s="16"/>
      <c r="O1214" s="16"/>
      <c r="R1214" s="16"/>
      <c r="T1214" s="16"/>
      <c r="W1214" s="16"/>
      <c r="Y1214" s="16"/>
      <c r="AB1214" s="16"/>
      <c r="AD1214" s="16"/>
    </row>
    <row r="1215" spans="3:30" x14ac:dyDescent="0.6">
      <c r="C1215" s="16"/>
      <c r="E1215" s="16"/>
      <c r="H1215" s="16"/>
      <c r="J1215" s="16"/>
      <c r="M1215" s="16"/>
      <c r="O1215" s="16"/>
      <c r="R1215" s="16"/>
      <c r="T1215" s="16"/>
      <c r="W1215" s="16"/>
      <c r="Y1215" s="16"/>
      <c r="AB1215" s="16"/>
      <c r="AD1215" s="16"/>
    </row>
    <row r="1216" spans="3:30" x14ac:dyDescent="0.6">
      <c r="C1216" s="16"/>
      <c r="E1216" s="16"/>
      <c r="H1216" s="16"/>
      <c r="J1216" s="16"/>
      <c r="M1216" s="16"/>
      <c r="O1216" s="16"/>
      <c r="R1216" s="16"/>
      <c r="T1216" s="16"/>
      <c r="W1216" s="16"/>
      <c r="Y1216" s="16"/>
      <c r="AB1216" s="16"/>
      <c r="AD1216" s="16"/>
    </row>
    <row r="1217" spans="3:30" x14ac:dyDescent="0.6">
      <c r="C1217" s="16"/>
      <c r="E1217" s="16"/>
      <c r="H1217" s="16"/>
      <c r="J1217" s="16"/>
      <c r="M1217" s="16"/>
      <c r="O1217" s="16"/>
      <c r="R1217" s="16"/>
      <c r="T1217" s="16"/>
      <c r="W1217" s="16"/>
      <c r="Y1217" s="16"/>
      <c r="AB1217" s="16"/>
      <c r="AD1217" s="16"/>
    </row>
    <row r="1218" spans="3:30" x14ac:dyDescent="0.6">
      <c r="C1218" s="16"/>
      <c r="E1218" s="16"/>
      <c r="H1218" s="16"/>
      <c r="J1218" s="16"/>
      <c r="M1218" s="16"/>
      <c r="O1218" s="16"/>
      <c r="R1218" s="16"/>
      <c r="T1218" s="16"/>
      <c r="W1218" s="16"/>
      <c r="Y1218" s="16"/>
      <c r="AB1218" s="16"/>
      <c r="AD1218" s="16"/>
    </row>
    <row r="1219" spans="3:30" x14ac:dyDescent="0.6">
      <c r="C1219" s="16"/>
      <c r="E1219" s="16"/>
      <c r="H1219" s="16"/>
      <c r="J1219" s="16"/>
      <c r="M1219" s="16"/>
      <c r="O1219" s="16"/>
      <c r="R1219" s="16"/>
      <c r="T1219" s="16"/>
      <c r="W1219" s="16"/>
      <c r="Y1219" s="16"/>
      <c r="AB1219" s="16"/>
      <c r="AD1219" s="16"/>
    </row>
    <row r="1220" spans="3:30" x14ac:dyDescent="0.6">
      <c r="C1220" s="16"/>
      <c r="E1220" s="16"/>
      <c r="H1220" s="16"/>
      <c r="J1220" s="16"/>
      <c r="M1220" s="16"/>
      <c r="O1220" s="16"/>
      <c r="R1220" s="16"/>
      <c r="T1220" s="16"/>
      <c r="W1220" s="16"/>
      <c r="Y1220" s="16"/>
      <c r="AB1220" s="16"/>
      <c r="AD1220" s="16"/>
    </row>
    <row r="1221" spans="3:30" x14ac:dyDescent="0.6">
      <c r="C1221" s="16"/>
      <c r="E1221" s="16"/>
      <c r="H1221" s="16"/>
      <c r="J1221" s="16"/>
      <c r="M1221" s="16"/>
      <c r="O1221" s="16"/>
      <c r="R1221" s="16"/>
      <c r="T1221" s="16"/>
      <c r="W1221" s="16"/>
      <c r="Y1221" s="16"/>
      <c r="AB1221" s="16"/>
      <c r="AD1221" s="16"/>
    </row>
    <row r="1222" spans="3:30" x14ac:dyDescent="0.6">
      <c r="C1222" s="16"/>
      <c r="E1222" s="16"/>
      <c r="H1222" s="16"/>
      <c r="J1222" s="16"/>
      <c r="M1222" s="16"/>
      <c r="O1222" s="16"/>
      <c r="R1222" s="16"/>
      <c r="T1222" s="16"/>
      <c r="W1222" s="16"/>
      <c r="Y1222" s="16"/>
      <c r="AB1222" s="16"/>
      <c r="AD1222" s="16"/>
    </row>
    <row r="1223" spans="3:30" x14ac:dyDescent="0.6">
      <c r="C1223" s="16"/>
      <c r="E1223" s="16"/>
      <c r="H1223" s="16"/>
      <c r="J1223" s="16"/>
      <c r="M1223" s="16"/>
      <c r="O1223" s="16"/>
      <c r="R1223" s="16"/>
      <c r="T1223" s="16"/>
      <c r="W1223" s="16"/>
      <c r="Y1223" s="16"/>
      <c r="AB1223" s="16"/>
      <c r="AD1223" s="16"/>
    </row>
    <row r="1224" spans="3:30" x14ac:dyDescent="0.6">
      <c r="C1224" s="16"/>
      <c r="E1224" s="16"/>
      <c r="H1224" s="16"/>
      <c r="J1224" s="16"/>
      <c r="M1224" s="16"/>
      <c r="O1224" s="16"/>
      <c r="R1224" s="16"/>
      <c r="T1224" s="16"/>
      <c r="W1224" s="16"/>
      <c r="Y1224" s="16"/>
      <c r="AB1224" s="16"/>
      <c r="AD1224" s="16"/>
    </row>
    <row r="1225" spans="3:30" x14ac:dyDescent="0.6">
      <c r="C1225" s="16"/>
      <c r="E1225" s="16"/>
      <c r="H1225" s="16"/>
      <c r="J1225" s="16"/>
      <c r="M1225" s="16"/>
      <c r="O1225" s="16"/>
      <c r="R1225" s="16"/>
      <c r="T1225" s="16"/>
      <c r="W1225" s="16"/>
      <c r="Y1225" s="16"/>
      <c r="AB1225" s="16"/>
      <c r="AD1225" s="16"/>
    </row>
    <row r="1226" spans="3:30" x14ac:dyDescent="0.6">
      <c r="C1226" s="16"/>
      <c r="E1226" s="16"/>
      <c r="H1226" s="16"/>
      <c r="J1226" s="16"/>
      <c r="M1226" s="16"/>
      <c r="O1226" s="16"/>
      <c r="R1226" s="16"/>
      <c r="T1226" s="16"/>
      <c r="W1226" s="16"/>
      <c r="Y1226" s="16"/>
      <c r="AB1226" s="16"/>
      <c r="AD1226" s="16"/>
    </row>
    <row r="1227" spans="3:30" x14ac:dyDescent="0.6">
      <c r="C1227" s="16"/>
      <c r="E1227" s="16"/>
      <c r="H1227" s="16"/>
      <c r="J1227" s="16"/>
      <c r="M1227" s="16"/>
      <c r="O1227" s="16"/>
      <c r="R1227" s="16"/>
      <c r="T1227" s="16"/>
      <c r="W1227" s="16"/>
      <c r="Y1227" s="16"/>
      <c r="AB1227" s="16"/>
      <c r="AD1227" s="16"/>
    </row>
    <row r="1228" spans="3:30" x14ac:dyDescent="0.6">
      <c r="C1228" s="16"/>
      <c r="E1228" s="16"/>
      <c r="H1228" s="16"/>
      <c r="J1228" s="16"/>
      <c r="M1228" s="16"/>
      <c r="O1228" s="16"/>
      <c r="R1228" s="16"/>
      <c r="T1228" s="16"/>
      <c r="W1228" s="16"/>
      <c r="Y1228" s="16"/>
      <c r="AB1228" s="16"/>
      <c r="AD1228" s="16"/>
    </row>
    <row r="1229" spans="3:30" x14ac:dyDescent="0.6">
      <c r="C1229" s="16"/>
      <c r="E1229" s="16"/>
      <c r="H1229" s="16"/>
      <c r="J1229" s="16"/>
      <c r="M1229" s="16"/>
      <c r="O1229" s="16"/>
      <c r="R1229" s="16"/>
      <c r="T1229" s="16"/>
      <c r="W1229" s="16"/>
      <c r="Y1229" s="16"/>
      <c r="AB1229" s="16"/>
      <c r="AD1229" s="16"/>
    </row>
    <row r="1230" spans="3:30" x14ac:dyDescent="0.6">
      <c r="C1230" s="16"/>
      <c r="E1230" s="16"/>
      <c r="H1230" s="16"/>
      <c r="J1230" s="16"/>
      <c r="M1230" s="16"/>
      <c r="O1230" s="16"/>
      <c r="R1230" s="16"/>
      <c r="T1230" s="16"/>
      <c r="W1230" s="16"/>
      <c r="Y1230" s="16"/>
      <c r="AB1230" s="16"/>
      <c r="AD1230" s="16"/>
    </row>
    <row r="1231" spans="3:30" x14ac:dyDescent="0.6">
      <c r="C1231" s="16"/>
      <c r="E1231" s="16"/>
      <c r="H1231" s="16"/>
      <c r="J1231" s="16"/>
      <c r="M1231" s="16"/>
      <c r="O1231" s="16"/>
      <c r="R1231" s="16"/>
      <c r="T1231" s="16"/>
      <c r="W1231" s="16"/>
      <c r="Y1231" s="16"/>
      <c r="AB1231" s="16"/>
      <c r="AD1231" s="16"/>
    </row>
    <row r="1232" spans="3:30" x14ac:dyDescent="0.6">
      <c r="C1232" s="16"/>
      <c r="E1232" s="16"/>
      <c r="H1232" s="16"/>
      <c r="J1232" s="16"/>
      <c r="M1232" s="16"/>
      <c r="O1232" s="16"/>
      <c r="R1232" s="16"/>
      <c r="T1232" s="16"/>
      <c r="W1232" s="16"/>
      <c r="Y1232" s="16"/>
      <c r="AB1232" s="16"/>
      <c r="AD1232" s="16"/>
    </row>
    <row r="1233" spans="3:30" x14ac:dyDescent="0.6">
      <c r="C1233" s="16"/>
      <c r="E1233" s="16"/>
      <c r="H1233" s="16"/>
      <c r="J1233" s="16"/>
      <c r="M1233" s="16"/>
      <c r="O1233" s="16"/>
      <c r="R1233" s="16"/>
      <c r="T1233" s="16"/>
      <c r="W1233" s="16"/>
      <c r="Y1233" s="16"/>
      <c r="AB1233" s="16"/>
      <c r="AD1233" s="16"/>
    </row>
    <row r="1234" spans="3:30" x14ac:dyDescent="0.6">
      <c r="C1234" s="16"/>
      <c r="E1234" s="16"/>
      <c r="H1234" s="16"/>
      <c r="J1234" s="16"/>
      <c r="M1234" s="16"/>
      <c r="O1234" s="16"/>
      <c r="R1234" s="16"/>
      <c r="T1234" s="16"/>
      <c r="W1234" s="16"/>
      <c r="Y1234" s="16"/>
      <c r="AB1234" s="16"/>
      <c r="AD1234" s="16"/>
    </row>
    <row r="1235" spans="3:30" x14ac:dyDescent="0.6">
      <c r="C1235" s="16"/>
      <c r="E1235" s="16"/>
      <c r="H1235" s="16"/>
      <c r="J1235" s="16"/>
      <c r="M1235" s="16"/>
      <c r="O1235" s="16"/>
      <c r="R1235" s="16"/>
      <c r="T1235" s="16"/>
      <c r="W1235" s="16"/>
      <c r="Y1235" s="16"/>
      <c r="AB1235" s="16"/>
      <c r="AD1235" s="16"/>
    </row>
    <row r="1236" spans="3:30" x14ac:dyDescent="0.6">
      <c r="C1236" s="16"/>
      <c r="E1236" s="16"/>
      <c r="H1236" s="16"/>
      <c r="J1236" s="16"/>
      <c r="M1236" s="16"/>
      <c r="O1236" s="16"/>
      <c r="R1236" s="16"/>
      <c r="T1236" s="16"/>
      <c r="W1236" s="16"/>
      <c r="Y1236" s="16"/>
      <c r="AB1236" s="16"/>
      <c r="AD1236" s="16"/>
    </row>
    <row r="1237" spans="3:30" x14ac:dyDescent="0.6">
      <c r="C1237" s="16"/>
      <c r="E1237" s="16"/>
      <c r="H1237" s="16"/>
      <c r="J1237" s="16"/>
      <c r="M1237" s="16"/>
      <c r="O1237" s="16"/>
      <c r="R1237" s="16"/>
      <c r="T1237" s="16"/>
      <c r="W1237" s="16"/>
      <c r="Y1237" s="16"/>
      <c r="AB1237" s="16"/>
      <c r="AD1237" s="16"/>
    </row>
    <row r="1238" spans="3:30" x14ac:dyDescent="0.6">
      <c r="C1238" s="16"/>
      <c r="E1238" s="16"/>
      <c r="H1238" s="16"/>
      <c r="J1238" s="16"/>
      <c r="M1238" s="16"/>
      <c r="O1238" s="16"/>
      <c r="R1238" s="16"/>
      <c r="T1238" s="16"/>
      <c r="W1238" s="16"/>
      <c r="Y1238" s="16"/>
      <c r="AB1238" s="16"/>
      <c r="AD1238" s="16"/>
    </row>
    <row r="1239" spans="3:30" x14ac:dyDescent="0.6">
      <c r="C1239" s="16"/>
      <c r="E1239" s="16"/>
      <c r="H1239" s="16"/>
      <c r="J1239" s="16"/>
      <c r="M1239" s="16"/>
      <c r="O1239" s="16"/>
      <c r="R1239" s="16"/>
      <c r="T1239" s="16"/>
      <c r="W1239" s="16"/>
      <c r="Y1239" s="16"/>
      <c r="AB1239" s="16"/>
      <c r="AD1239" s="16"/>
    </row>
    <row r="1240" spans="3:30" x14ac:dyDescent="0.6">
      <c r="C1240" s="16"/>
      <c r="E1240" s="16"/>
      <c r="H1240" s="16"/>
      <c r="J1240" s="16"/>
      <c r="M1240" s="16"/>
      <c r="O1240" s="16"/>
      <c r="R1240" s="16"/>
      <c r="T1240" s="16"/>
      <c r="W1240" s="16"/>
      <c r="Y1240" s="16"/>
      <c r="AB1240" s="16"/>
      <c r="AD1240" s="16"/>
    </row>
    <row r="1241" spans="3:30" x14ac:dyDescent="0.6">
      <c r="C1241" s="16"/>
      <c r="E1241" s="16"/>
      <c r="H1241" s="16"/>
      <c r="J1241" s="16"/>
      <c r="M1241" s="16"/>
      <c r="O1241" s="16"/>
      <c r="R1241" s="16"/>
      <c r="T1241" s="16"/>
      <c r="W1241" s="16"/>
      <c r="Y1241" s="16"/>
      <c r="AB1241" s="16"/>
      <c r="AD1241" s="16"/>
    </row>
    <row r="1242" spans="3:30" x14ac:dyDescent="0.6">
      <c r="C1242" s="16"/>
      <c r="E1242" s="16"/>
      <c r="H1242" s="16"/>
      <c r="J1242" s="16"/>
      <c r="M1242" s="16"/>
      <c r="O1242" s="16"/>
      <c r="R1242" s="16"/>
      <c r="T1242" s="16"/>
      <c r="W1242" s="16"/>
      <c r="Y1242" s="16"/>
      <c r="AB1242" s="16"/>
      <c r="AD1242" s="16"/>
    </row>
    <row r="1243" spans="3:30" x14ac:dyDescent="0.6">
      <c r="C1243" s="16"/>
      <c r="E1243" s="16"/>
      <c r="H1243" s="16"/>
      <c r="J1243" s="16"/>
      <c r="M1243" s="16"/>
      <c r="O1243" s="16"/>
      <c r="R1243" s="16"/>
      <c r="T1243" s="16"/>
      <c r="W1243" s="16"/>
      <c r="Y1243" s="16"/>
      <c r="AB1243" s="16"/>
      <c r="AD1243" s="16"/>
    </row>
    <row r="1244" spans="3:30" x14ac:dyDescent="0.6">
      <c r="C1244" s="16"/>
      <c r="E1244" s="16"/>
      <c r="H1244" s="16"/>
      <c r="J1244" s="16"/>
      <c r="M1244" s="16"/>
      <c r="O1244" s="16"/>
      <c r="R1244" s="16"/>
      <c r="T1244" s="16"/>
      <c r="W1244" s="16"/>
      <c r="Y1244" s="16"/>
      <c r="AB1244" s="16"/>
      <c r="AD1244" s="16"/>
    </row>
    <row r="1245" spans="3:30" x14ac:dyDescent="0.6">
      <c r="C1245" s="16"/>
      <c r="E1245" s="16"/>
      <c r="H1245" s="16"/>
      <c r="J1245" s="16"/>
      <c r="M1245" s="16"/>
      <c r="O1245" s="16"/>
      <c r="R1245" s="16"/>
      <c r="T1245" s="16"/>
      <c r="W1245" s="16"/>
      <c r="Y1245" s="16"/>
      <c r="AB1245" s="16"/>
      <c r="AD1245" s="16"/>
    </row>
    <row r="1246" spans="3:30" x14ac:dyDescent="0.6">
      <c r="C1246" s="16"/>
      <c r="E1246" s="16"/>
      <c r="H1246" s="16"/>
      <c r="J1246" s="16"/>
      <c r="M1246" s="16"/>
      <c r="O1246" s="16"/>
      <c r="R1246" s="16"/>
      <c r="T1246" s="16"/>
      <c r="W1246" s="16"/>
      <c r="Y1246" s="16"/>
      <c r="AB1246" s="16"/>
      <c r="AD1246" s="16"/>
    </row>
    <row r="1247" spans="3:30" x14ac:dyDescent="0.6">
      <c r="C1247" s="16"/>
      <c r="E1247" s="16"/>
      <c r="H1247" s="16"/>
      <c r="J1247" s="16"/>
      <c r="M1247" s="16"/>
      <c r="O1247" s="16"/>
      <c r="R1247" s="16"/>
      <c r="T1247" s="16"/>
      <c r="W1247" s="16"/>
      <c r="Y1247" s="16"/>
      <c r="AB1247" s="16"/>
      <c r="AD1247" s="16"/>
    </row>
    <row r="1248" spans="3:30" x14ac:dyDescent="0.6">
      <c r="C1248" s="16"/>
      <c r="E1248" s="16"/>
      <c r="H1248" s="16"/>
      <c r="J1248" s="16"/>
      <c r="M1248" s="16"/>
      <c r="O1248" s="16"/>
      <c r="R1248" s="16"/>
      <c r="T1248" s="16"/>
      <c r="W1248" s="16"/>
      <c r="Y1248" s="16"/>
      <c r="AB1248" s="16"/>
      <c r="AD1248" s="16"/>
    </row>
    <row r="1249" spans="3:30" x14ac:dyDescent="0.6">
      <c r="C1249" s="16"/>
      <c r="E1249" s="16"/>
      <c r="H1249" s="16"/>
      <c r="J1249" s="16"/>
      <c r="M1249" s="16"/>
      <c r="O1249" s="16"/>
      <c r="R1249" s="16"/>
      <c r="T1249" s="16"/>
      <c r="W1249" s="16"/>
      <c r="Y1249" s="16"/>
      <c r="AB1249" s="16"/>
      <c r="AD1249" s="16"/>
    </row>
    <row r="1250" spans="3:30" x14ac:dyDescent="0.6">
      <c r="C1250" s="16"/>
      <c r="E1250" s="16"/>
      <c r="H1250" s="16"/>
      <c r="J1250" s="16"/>
      <c r="M1250" s="16"/>
      <c r="O1250" s="16"/>
      <c r="R1250" s="16"/>
      <c r="T1250" s="16"/>
      <c r="W1250" s="16"/>
      <c r="Y1250" s="16"/>
      <c r="AB1250" s="16"/>
      <c r="AD1250" s="16"/>
    </row>
    <row r="1251" spans="3:30" x14ac:dyDescent="0.6">
      <c r="C1251" s="16"/>
      <c r="E1251" s="16"/>
      <c r="H1251" s="16"/>
      <c r="J1251" s="16"/>
      <c r="M1251" s="16"/>
      <c r="O1251" s="16"/>
      <c r="R1251" s="16"/>
      <c r="T1251" s="16"/>
      <c r="W1251" s="16"/>
      <c r="Y1251" s="16"/>
      <c r="AB1251" s="16"/>
      <c r="AD1251" s="16"/>
    </row>
    <row r="1252" spans="3:30" x14ac:dyDescent="0.6">
      <c r="C1252" s="16"/>
      <c r="E1252" s="16"/>
      <c r="H1252" s="16"/>
      <c r="J1252" s="16"/>
      <c r="M1252" s="16"/>
      <c r="O1252" s="16"/>
      <c r="R1252" s="16"/>
      <c r="T1252" s="16"/>
      <c r="W1252" s="16"/>
      <c r="Y1252" s="16"/>
      <c r="AB1252" s="16"/>
      <c r="AD1252" s="16"/>
    </row>
    <row r="1253" spans="3:30" x14ac:dyDescent="0.6">
      <c r="C1253" s="16"/>
      <c r="E1253" s="16"/>
      <c r="H1253" s="16"/>
      <c r="J1253" s="16"/>
      <c r="M1253" s="16"/>
      <c r="O1253" s="16"/>
      <c r="R1253" s="16"/>
      <c r="T1253" s="16"/>
      <c r="W1253" s="16"/>
      <c r="Y1253" s="16"/>
      <c r="AB1253" s="16"/>
      <c r="AD1253" s="16"/>
    </row>
    <row r="1254" spans="3:30" x14ac:dyDescent="0.6">
      <c r="C1254" s="16"/>
      <c r="E1254" s="16"/>
      <c r="H1254" s="16"/>
      <c r="J1254" s="16"/>
      <c r="M1254" s="16"/>
      <c r="O1254" s="16"/>
      <c r="R1254" s="16"/>
      <c r="T1254" s="16"/>
      <c r="W1254" s="16"/>
      <c r="Y1254" s="16"/>
      <c r="AB1254" s="16"/>
      <c r="AD1254" s="16"/>
    </row>
    <row r="1255" spans="3:30" x14ac:dyDescent="0.6">
      <c r="C1255" s="16"/>
      <c r="E1255" s="16"/>
      <c r="H1255" s="16"/>
      <c r="J1255" s="16"/>
      <c r="M1255" s="16"/>
      <c r="O1255" s="16"/>
      <c r="R1255" s="16"/>
      <c r="T1255" s="16"/>
      <c r="W1255" s="16"/>
      <c r="Y1255" s="16"/>
      <c r="AB1255" s="16"/>
      <c r="AD1255" s="16"/>
    </row>
    <row r="1256" spans="3:30" x14ac:dyDescent="0.6">
      <c r="C1256" s="16"/>
      <c r="E1256" s="16"/>
      <c r="H1256" s="16"/>
      <c r="J1256" s="16"/>
      <c r="M1256" s="16"/>
      <c r="O1256" s="16"/>
      <c r="R1256" s="16"/>
      <c r="T1256" s="16"/>
      <c r="W1256" s="16"/>
      <c r="Y1256" s="16"/>
      <c r="AB1256" s="16"/>
      <c r="AD1256" s="16"/>
    </row>
    <row r="1257" spans="3:30" x14ac:dyDescent="0.6">
      <c r="C1257" s="16"/>
      <c r="E1257" s="16"/>
      <c r="H1257" s="16"/>
      <c r="J1257" s="16"/>
      <c r="M1257" s="16"/>
      <c r="O1257" s="16"/>
      <c r="R1257" s="16"/>
      <c r="T1257" s="16"/>
      <c r="W1257" s="16"/>
      <c r="Y1257" s="16"/>
      <c r="AB1257" s="16"/>
      <c r="AD1257" s="16"/>
    </row>
    <row r="1258" spans="3:30" x14ac:dyDescent="0.6">
      <c r="C1258" s="16"/>
      <c r="E1258" s="16"/>
      <c r="H1258" s="16"/>
      <c r="J1258" s="16"/>
      <c r="M1258" s="16"/>
      <c r="O1258" s="16"/>
      <c r="R1258" s="16"/>
      <c r="T1258" s="16"/>
      <c r="W1258" s="16"/>
      <c r="Y1258" s="16"/>
      <c r="AB1258" s="16"/>
      <c r="AD1258" s="16"/>
    </row>
    <row r="1259" spans="3:30" x14ac:dyDescent="0.6">
      <c r="C1259" s="16"/>
      <c r="E1259" s="16"/>
      <c r="H1259" s="16"/>
      <c r="J1259" s="16"/>
      <c r="M1259" s="16"/>
      <c r="O1259" s="16"/>
      <c r="R1259" s="16"/>
      <c r="T1259" s="16"/>
      <c r="W1259" s="16"/>
      <c r="Y1259" s="16"/>
      <c r="AB1259" s="16"/>
      <c r="AD1259" s="16"/>
    </row>
    <row r="1260" spans="3:30" x14ac:dyDescent="0.6">
      <c r="C1260" s="16"/>
      <c r="E1260" s="16"/>
      <c r="H1260" s="16"/>
      <c r="J1260" s="16"/>
      <c r="M1260" s="16"/>
      <c r="O1260" s="16"/>
      <c r="R1260" s="16"/>
      <c r="T1260" s="16"/>
      <c r="W1260" s="16"/>
      <c r="Y1260" s="16"/>
      <c r="AB1260" s="16"/>
      <c r="AD1260" s="16"/>
    </row>
    <row r="1261" spans="3:30" x14ac:dyDescent="0.6">
      <c r="C1261" s="16"/>
      <c r="E1261" s="16"/>
      <c r="H1261" s="16"/>
      <c r="J1261" s="16"/>
      <c r="M1261" s="16"/>
      <c r="O1261" s="16"/>
      <c r="R1261" s="16"/>
      <c r="T1261" s="16"/>
      <c r="W1261" s="16"/>
      <c r="Y1261" s="16"/>
      <c r="AB1261" s="16"/>
      <c r="AD1261" s="16"/>
    </row>
    <row r="1262" spans="3:30" x14ac:dyDescent="0.6">
      <c r="C1262" s="16"/>
      <c r="E1262" s="16"/>
      <c r="H1262" s="16"/>
      <c r="J1262" s="16"/>
      <c r="M1262" s="16"/>
      <c r="O1262" s="16"/>
      <c r="R1262" s="16"/>
      <c r="T1262" s="16"/>
      <c r="W1262" s="16"/>
      <c r="Y1262" s="16"/>
      <c r="AB1262" s="16"/>
      <c r="AD1262" s="16"/>
    </row>
    <row r="1263" spans="3:30" x14ac:dyDescent="0.6">
      <c r="C1263" s="16"/>
      <c r="E1263" s="16"/>
      <c r="H1263" s="16"/>
      <c r="J1263" s="16"/>
      <c r="M1263" s="16"/>
      <c r="O1263" s="16"/>
      <c r="R1263" s="16"/>
      <c r="T1263" s="16"/>
      <c r="W1263" s="16"/>
      <c r="Y1263" s="16"/>
      <c r="AB1263" s="16"/>
      <c r="AD1263" s="16"/>
    </row>
    <row r="1264" spans="3:30" x14ac:dyDescent="0.6">
      <c r="C1264" s="16"/>
      <c r="E1264" s="16"/>
      <c r="H1264" s="16"/>
      <c r="J1264" s="16"/>
      <c r="M1264" s="16"/>
      <c r="O1264" s="16"/>
      <c r="R1264" s="16"/>
      <c r="T1264" s="16"/>
      <c r="W1264" s="16"/>
      <c r="Y1264" s="16"/>
      <c r="AB1264" s="16"/>
      <c r="AD1264" s="16"/>
    </row>
    <row r="1265" spans="3:30" x14ac:dyDescent="0.6">
      <c r="C1265" s="16"/>
      <c r="E1265" s="16"/>
      <c r="H1265" s="16"/>
      <c r="J1265" s="16"/>
      <c r="M1265" s="16"/>
      <c r="O1265" s="16"/>
      <c r="R1265" s="16"/>
      <c r="T1265" s="16"/>
      <c r="W1265" s="16"/>
      <c r="Y1265" s="16"/>
      <c r="AB1265" s="16"/>
      <c r="AD1265" s="16"/>
    </row>
    <row r="1266" spans="3:30" x14ac:dyDescent="0.6">
      <c r="C1266" s="16"/>
      <c r="E1266" s="16"/>
      <c r="H1266" s="16"/>
      <c r="J1266" s="16"/>
      <c r="M1266" s="16"/>
      <c r="O1266" s="16"/>
      <c r="R1266" s="16"/>
      <c r="T1266" s="16"/>
      <c r="W1266" s="16"/>
      <c r="Y1266" s="16"/>
      <c r="AB1266" s="16"/>
      <c r="AD1266" s="16"/>
    </row>
    <row r="1267" spans="3:30" x14ac:dyDescent="0.6">
      <c r="C1267" s="16"/>
      <c r="E1267" s="16"/>
      <c r="H1267" s="16"/>
      <c r="J1267" s="16"/>
      <c r="M1267" s="16"/>
      <c r="O1267" s="16"/>
      <c r="R1267" s="16"/>
      <c r="T1267" s="16"/>
      <c r="W1267" s="16"/>
      <c r="Y1267" s="16"/>
      <c r="AB1267" s="16"/>
      <c r="AD1267" s="16"/>
    </row>
    <row r="1268" spans="3:30" x14ac:dyDescent="0.6">
      <c r="C1268" s="16"/>
      <c r="E1268" s="16"/>
      <c r="H1268" s="16"/>
      <c r="J1268" s="16"/>
      <c r="M1268" s="16"/>
      <c r="O1268" s="16"/>
      <c r="R1268" s="16"/>
      <c r="T1268" s="16"/>
      <c r="W1268" s="16"/>
      <c r="Y1268" s="16"/>
      <c r="AB1268" s="16"/>
      <c r="AD1268" s="16"/>
    </row>
    <row r="1269" spans="3:30" x14ac:dyDescent="0.6">
      <c r="C1269" s="16"/>
      <c r="E1269" s="16"/>
      <c r="H1269" s="16"/>
      <c r="J1269" s="16"/>
      <c r="M1269" s="16"/>
      <c r="O1269" s="16"/>
      <c r="R1269" s="16"/>
      <c r="T1269" s="16"/>
      <c r="W1269" s="16"/>
      <c r="Y1269" s="16"/>
      <c r="AB1269" s="16"/>
      <c r="AD1269" s="16"/>
    </row>
    <row r="1270" spans="3:30" x14ac:dyDescent="0.6">
      <c r="C1270" s="16"/>
      <c r="E1270" s="16"/>
      <c r="H1270" s="16"/>
      <c r="J1270" s="16"/>
      <c r="M1270" s="16"/>
      <c r="O1270" s="16"/>
      <c r="R1270" s="16"/>
      <c r="T1270" s="16"/>
      <c r="W1270" s="16"/>
      <c r="Y1270" s="16"/>
      <c r="AB1270" s="16"/>
      <c r="AD1270" s="16"/>
    </row>
    <row r="1271" spans="3:30" x14ac:dyDescent="0.6">
      <c r="C1271" s="16"/>
      <c r="E1271" s="16"/>
      <c r="H1271" s="16"/>
      <c r="J1271" s="16"/>
      <c r="M1271" s="16"/>
      <c r="O1271" s="16"/>
      <c r="R1271" s="16"/>
      <c r="T1271" s="16"/>
      <c r="W1271" s="16"/>
      <c r="Y1271" s="16"/>
      <c r="AB1271" s="16"/>
      <c r="AD1271" s="16"/>
    </row>
    <row r="1272" spans="3:30" x14ac:dyDescent="0.6">
      <c r="C1272" s="16"/>
      <c r="E1272" s="16"/>
      <c r="H1272" s="16"/>
      <c r="J1272" s="16"/>
      <c r="M1272" s="16"/>
      <c r="O1272" s="16"/>
      <c r="R1272" s="16"/>
      <c r="T1272" s="16"/>
      <c r="W1272" s="16"/>
      <c r="Y1272" s="16"/>
      <c r="AB1272" s="16"/>
      <c r="AD1272" s="16"/>
    </row>
    <row r="1273" spans="3:30" x14ac:dyDescent="0.6">
      <c r="C1273" s="16"/>
      <c r="E1273" s="16"/>
      <c r="H1273" s="16"/>
      <c r="J1273" s="16"/>
      <c r="M1273" s="16"/>
      <c r="O1273" s="16"/>
      <c r="R1273" s="16"/>
      <c r="T1273" s="16"/>
      <c r="W1273" s="16"/>
      <c r="Y1273" s="16"/>
      <c r="AB1273" s="16"/>
      <c r="AD1273" s="16"/>
    </row>
    <row r="1274" spans="3:30" x14ac:dyDescent="0.6">
      <c r="C1274" s="16"/>
      <c r="E1274" s="16"/>
      <c r="H1274" s="16"/>
      <c r="J1274" s="16"/>
      <c r="M1274" s="16"/>
      <c r="O1274" s="16"/>
      <c r="R1274" s="16"/>
      <c r="T1274" s="16"/>
      <c r="W1274" s="16"/>
      <c r="Y1274" s="16"/>
      <c r="AB1274" s="16"/>
      <c r="AD1274" s="16"/>
    </row>
    <row r="1275" spans="3:30" x14ac:dyDescent="0.6">
      <c r="C1275" s="16"/>
      <c r="E1275" s="16"/>
      <c r="H1275" s="16"/>
      <c r="J1275" s="16"/>
      <c r="M1275" s="16"/>
      <c r="O1275" s="16"/>
      <c r="R1275" s="16"/>
      <c r="T1275" s="16"/>
      <c r="W1275" s="16"/>
      <c r="Y1275" s="16"/>
      <c r="AB1275" s="16"/>
      <c r="AD1275" s="16"/>
    </row>
    <row r="1276" spans="3:30" x14ac:dyDescent="0.6">
      <c r="C1276" s="16"/>
      <c r="E1276" s="16"/>
      <c r="H1276" s="16"/>
      <c r="J1276" s="16"/>
      <c r="M1276" s="16"/>
      <c r="O1276" s="16"/>
      <c r="R1276" s="16"/>
      <c r="T1276" s="16"/>
      <c r="W1276" s="16"/>
      <c r="Y1276" s="16"/>
      <c r="AB1276" s="16"/>
      <c r="AD1276" s="16"/>
    </row>
    <row r="1277" spans="3:30" x14ac:dyDescent="0.6">
      <c r="C1277" s="16"/>
      <c r="E1277" s="16"/>
      <c r="H1277" s="16"/>
      <c r="J1277" s="16"/>
      <c r="M1277" s="16"/>
      <c r="O1277" s="16"/>
      <c r="R1277" s="16"/>
      <c r="T1277" s="16"/>
      <c r="W1277" s="16"/>
      <c r="Y1277" s="16"/>
      <c r="AB1277" s="16"/>
      <c r="AD1277" s="16"/>
    </row>
    <row r="1278" spans="3:30" x14ac:dyDescent="0.6">
      <c r="C1278" s="16"/>
      <c r="E1278" s="16"/>
      <c r="H1278" s="16"/>
      <c r="J1278" s="16"/>
      <c r="M1278" s="16"/>
      <c r="O1278" s="16"/>
      <c r="R1278" s="16"/>
      <c r="T1278" s="16"/>
      <c r="W1278" s="16"/>
      <c r="Y1278" s="16"/>
      <c r="AB1278" s="16"/>
      <c r="AD1278" s="16"/>
    </row>
    <row r="1279" spans="3:30" x14ac:dyDescent="0.6">
      <c r="C1279" s="16"/>
      <c r="E1279" s="16"/>
      <c r="H1279" s="16"/>
      <c r="J1279" s="16"/>
      <c r="M1279" s="16"/>
      <c r="O1279" s="16"/>
      <c r="R1279" s="16"/>
      <c r="T1279" s="16"/>
      <c r="W1279" s="16"/>
      <c r="Y1279" s="16"/>
      <c r="AB1279" s="16"/>
      <c r="AD1279" s="16"/>
    </row>
    <row r="1280" spans="3:30" x14ac:dyDescent="0.6">
      <c r="C1280" s="16"/>
      <c r="E1280" s="16"/>
      <c r="H1280" s="16"/>
      <c r="J1280" s="16"/>
      <c r="M1280" s="16"/>
      <c r="O1280" s="16"/>
      <c r="R1280" s="16"/>
      <c r="T1280" s="16"/>
      <c r="W1280" s="16"/>
      <c r="Y1280" s="16"/>
      <c r="AB1280" s="16"/>
      <c r="AD1280" s="16"/>
    </row>
    <row r="1281" spans="3:30" x14ac:dyDescent="0.6">
      <c r="C1281" s="16"/>
      <c r="E1281" s="16"/>
      <c r="H1281" s="16"/>
      <c r="J1281" s="16"/>
      <c r="M1281" s="16"/>
      <c r="O1281" s="16"/>
      <c r="R1281" s="16"/>
      <c r="T1281" s="16"/>
      <c r="W1281" s="16"/>
      <c r="Y1281" s="16"/>
      <c r="AB1281" s="16"/>
      <c r="AD1281" s="16"/>
    </row>
    <row r="1282" spans="3:30" x14ac:dyDescent="0.6">
      <c r="C1282" s="16"/>
      <c r="E1282" s="16"/>
      <c r="H1282" s="16"/>
      <c r="J1282" s="16"/>
      <c r="M1282" s="16"/>
      <c r="O1282" s="16"/>
      <c r="R1282" s="16"/>
      <c r="T1282" s="16"/>
      <c r="W1282" s="16"/>
      <c r="Y1282" s="16"/>
      <c r="AB1282" s="16"/>
      <c r="AD1282" s="16"/>
    </row>
    <row r="1283" spans="3:30" x14ac:dyDescent="0.6">
      <c r="C1283" s="16"/>
      <c r="E1283" s="16"/>
      <c r="H1283" s="16"/>
      <c r="J1283" s="16"/>
      <c r="M1283" s="16"/>
      <c r="O1283" s="16"/>
      <c r="R1283" s="16"/>
      <c r="T1283" s="16"/>
      <c r="W1283" s="16"/>
      <c r="Y1283" s="16"/>
      <c r="AB1283" s="16"/>
      <c r="AD1283" s="16"/>
    </row>
    <row r="1284" spans="3:30" x14ac:dyDescent="0.6">
      <c r="C1284" s="16"/>
      <c r="E1284" s="16"/>
      <c r="H1284" s="16"/>
      <c r="J1284" s="16"/>
      <c r="M1284" s="16"/>
      <c r="O1284" s="16"/>
      <c r="R1284" s="16"/>
      <c r="T1284" s="16"/>
      <c r="W1284" s="16"/>
      <c r="Y1284" s="16"/>
      <c r="AB1284" s="16"/>
      <c r="AD1284" s="16"/>
    </row>
    <row r="1285" spans="3:30" x14ac:dyDescent="0.6">
      <c r="C1285" s="16"/>
      <c r="E1285" s="16"/>
      <c r="H1285" s="16"/>
      <c r="J1285" s="16"/>
      <c r="M1285" s="16"/>
      <c r="O1285" s="16"/>
      <c r="R1285" s="16"/>
      <c r="T1285" s="16"/>
      <c r="W1285" s="16"/>
      <c r="Y1285" s="16"/>
      <c r="AB1285" s="16"/>
      <c r="AD1285" s="16"/>
    </row>
    <row r="1286" spans="3:30" x14ac:dyDescent="0.6">
      <c r="C1286" s="16"/>
      <c r="E1286" s="16"/>
      <c r="H1286" s="16"/>
      <c r="J1286" s="16"/>
      <c r="M1286" s="16"/>
      <c r="O1286" s="16"/>
      <c r="R1286" s="16"/>
      <c r="T1286" s="16"/>
      <c r="W1286" s="16"/>
      <c r="Y1286" s="16"/>
      <c r="AB1286" s="16"/>
      <c r="AD1286" s="16"/>
    </row>
    <row r="1287" spans="3:30" x14ac:dyDescent="0.6">
      <c r="C1287" s="16"/>
      <c r="E1287" s="16"/>
      <c r="H1287" s="16"/>
      <c r="J1287" s="16"/>
      <c r="M1287" s="16"/>
      <c r="O1287" s="16"/>
      <c r="R1287" s="16"/>
      <c r="T1287" s="16"/>
      <c r="W1287" s="16"/>
      <c r="Y1287" s="16"/>
      <c r="AB1287" s="16"/>
      <c r="AD1287" s="16"/>
    </row>
    <row r="1288" spans="3:30" x14ac:dyDescent="0.6">
      <c r="C1288" s="16"/>
      <c r="E1288" s="16"/>
      <c r="H1288" s="16"/>
      <c r="J1288" s="16"/>
      <c r="M1288" s="16"/>
      <c r="O1288" s="16"/>
      <c r="R1288" s="16"/>
      <c r="T1288" s="16"/>
      <c r="W1288" s="16"/>
      <c r="Y1288" s="16"/>
      <c r="AB1288" s="16"/>
      <c r="AD1288" s="16"/>
    </row>
    <row r="1289" spans="3:30" x14ac:dyDescent="0.6">
      <c r="C1289" s="16"/>
      <c r="E1289" s="16"/>
      <c r="H1289" s="16"/>
      <c r="J1289" s="16"/>
      <c r="M1289" s="16"/>
      <c r="O1289" s="16"/>
      <c r="R1289" s="16"/>
      <c r="T1289" s="16"/>
      <c r="W1289" s="16"/>
      <c r="Y1289" s="16"/>
      <c r="AB1289" s="16"/>
      <c r="AD1289" s="16"/>
    </row>
    <row r="1290" spans="3:30" x14ac:dyDescent="0.6">
      <c r="C1290" s="16"/>
      <c r="E1290" s="16"/>
      <c r="H1290" s="16"/>
      <c r="J1290" s="16"/>
      <c r="M1290" s="16"/>
      <c r="O1290" s="16"/>
      <c r="R1290" s="16"/>
      <c r="T1290" s="16"/>
      <c r="W1290" s="16"/>
      <c r="Y1290" s="16"/>
      <c r="AB1290" s="16"/>
      <c r="AD1290" s="16"/>
    </row>
    <row r="1291" spans="3:30" x14ac:dyDescent="0.6">
      <c r="C1291" s="16"/>
      <c r="E1291" s="16"/>
      <c r="H1291" s="16"/>
      <c r="J1291" s="16"/>
      <c r="M1291" s="16"/>
      <c r="O1291" s="16"/>
      <c r="R1291" s="16"/>
      <c r="T1291" s="16"/>
      <c r="W1291" s="16"/>
      <c r="Y1291" s="16"/>
      <c r="AB1291" s="16"/>
      <c r="AD1291" s="16"/>
    </row>
    <row r="1292" spans="3:30" x14ac:dyDescent="0.6">
      <c r="C1292" s="16"/>
      <c r="E1292" s="16"/>
      <c r="H1292" s="16"/>
      <c r="J1292" s="16"/>
      <c r="M1292" s="16"/>
      <c r="O1292" s="16"/>
      <c r="R1292" s="16"/>
      <c r="T1292" s="16"/>
      <c r="W1292" s="16"/>
      <c r="Y1292" s="16"/>
      <c r="AB1292" s="16"/>
      <c r="AD1292" s="16"/>
    </row>
    <row r="1293" spans="3:30" x14ac:dyDescent="0.6">
      <c r="C1293" s="16"/>
      <c r="E1293" s="16"/>
      <c r="H1293" s="16"/>
      <c r="J1293" s="16"/>
      <c r="M1293" s="16"/>
      <c r="O1293" s="16"/>
      <c r="R1293" s="16"/>
      <c r="T1293" s="16"/>
      <c r="W1293" s="16"/>
      <c r="Y1293" s="16"/>
      <c r="AB1293" s="16"/>
      <c r="AD1293" s="16"/>
    </row>
    <row r="1294" spans="3:30" x14ac:dyDescent="0.6">
      <c r="C1294" s="16"/>
      <c r="E1294" s="16"/>
      <c r="H1294" s="16"/>
      <c r="J1294" s="16"/>
      <c r="M1294" s="16"/>
      <c r="O1294" s="16"/>
      <c r="R1294" s="16"/>
      <c r="T1294" s="16"/>
      <c r="W1294" s="16"/>
      <c r="Y1294" s="16"/>
      <c r="AB1294" s="16"/>
      <c r="AD1294" s="16"/>
    </row>
    <row r="1295" spans="3:30" x14ac:dyDescent="0.6">
      <c r="C1295" s="16"/>
      <c r="E1295" s="16"/>
      <c r="H1295" s="16"/>
      <c r="J1295" s="16"/>
      <c r="M1295" s="16"/>
      <c r="O1295" s="16"/>
      <c r="R1295" s="16"/>
      <c r="T1295" s="16"/>
      <c r="W1295" s="16"/>
      <c r="Y1295" s="16"/>
      <c r="AB1295" s="16"/>
      <c r="AD1295" s="16"/>
    </row>
    <row r="1296" spans="3:30" x14ac:dyDescent="0.6">
      <c r="C1296" s="16"/>
      <c r="E1296" s="16"/>
      <c r="H1296" s="16"/>
      <c r="J1296" s="16"/>
      <c r="M1296" s="16"/>
      <c r="O1296" s="16"/>
      <c r="R1296" s="16"/>
      <c r="T1296" s="16"/>
      <c r="W1296" s="16"/>
      <c r="Y1296" s="16"/>
      <c r="AB1296" s="16"/>
      <c r="AD1296" s="16"/>
    </row>
    <row r="1297" spans="3:30" x14ac:dyDescent="0.6">
      <c r="C1297" s="16"/>
      <c r="E1297" s="16"/>
      <c r="H1297" s="16"/>
      <c r="J1297" s="16"/>
      <c r="M1297" s="16"/>
      <c r="O1297" s="16"/>
      <c r="R1297" s="16"/>
      <c r="T1297" s="16"/>
      <c r="W1297" s="16"/>
      <c r="Y1297" s="16"/>
      <c r="AB1297" s="16"/>
      <c r="AD1297" s="16"/>
    </row>
    <row r="1298" spans="3:30" x14ac:dyDescent="0.6">
      <c r="C1298" s="16"/>
      <c r="E1298" s="16"/>
      <c r="H1298" s="16"/>
      <c r="J1298" s="16"/>
      <c r="M1298" s="16"/>
      <c r="O1298" s="16"/>
      <c r="R1298" s="16"/>
      <c r="T1298" s="16"/>
      <c r="W1298" s="16"/>
      <c r="Y1298" s="16"/>
      <c r="AB1298" s="16"/>
      <c r="AD1298" s="16"/>
    </row>
    <row r="1299" spans="3:30" x14ac:dyDescent="0.6">
      <c r="C1299" s="16"/>
      <c r="E1299" s="16"/>
      <c r="H1299" s="16"/>
      <c r="J1299" s="16"/>
      <c r="M1299" s="16"/>
      <c r="O1299" s="16"/>
      <c r="R1299" s="16"/>
      <c r="T1299" s="16"/>
      <c r="W1299" s="16"/>
      <c r="Y1299" s="16"/>
      <c r="AB1299" s="16"/>
      <c r="AD1299" s="16"/>
    </row>
    <row r="1300" spans="3:30" x14ac:dyDescent="0.6">
      <c r="C1300" s="16"/>
      <c r="E1300" s="16"/>
      <c r="H1300" s="16"/>
      <c r="J1300" s="16"/>
      <c r="M1300" s="16"/>
      <c r="O1300" s="16"/>
      <c r="R1300" s="16"/>
      <c r="T1300" s="16"/>
      <c r="W1300" s="16"/>
      <c r="Y1300" s="16"/>
      <c r="AB1300" s="16"/>
      <c r="AD1300" s="16"/>
    </row>
    <row r="1301" spans="3:30" x14ac:dyDescent="0.6">
      <c r="C1301" s="16"/>
      <c r="E1301" s="16"/>
      <c r="H1301" s="16"/>
      <c r="J1301" s="16"/>
      <c r="M1301" s="16"/>
      <c r="O1301" s="16"/>
      <c r="R1301" s="16"/>
      <c r="T1301" s="16"/>
      <c r="W1301" s="16"/>
      <c r="Y1301" s="16"/>
      <c r="AB1301" s="16"/>
      <c r="AD1301" s="16"/>
    </row>
    <row r="1302" spans="3:30" x14ac:dyDescent="0.6">
      <c r="C1302" s="16"/>
      <c r="E1302" s="16"/>
      <c r="H1302" s="16"/>
      <c r="J1302" s="16"/>
      <c r="M1302" s="16"/>
      <c r="O1302" s="16"/>
      <c r="R1302" s="16"/>
      <c r="T1302" s="16"/>
      <c r="W1302" s="16"/>
      <c r="Y1302" s="16"/>
      <c r="AB1302" s="16"/>
      <c r="AD1302" s="16"/>
    </row>
    <row r="1303" spans="3:30" x14ac:dyDescent="0.6">
      <c r="C1303" s="16"/>
      <c r="E1303" s="16"/>
      <c r="H1303" s="16"/>
      <c r="J1303" s="16"/>
      <c r="M1303" s="16"/>
      <c r="O1303" s="16"/>
      <c r="R1303" s="16"/>
      <c r="T1303" s="16"/>
      <c r="W1303" s="16"/>
      <c r="Y1303" s="16"/>
      <c r="AB1303" s="16"/>
      <c r="AD1303" s="16"/>
    </row>
    <row r="1304" spans="3:30" x14ac:dyDescent="0.6">
      <c r="C1304" s="16"/>
      <c r="E1304" s="16"/>
      <c r="H1304" s="16"/>
      <c r="J1304" s="16"/>
      <c r="M1304" s="16"/>
      <c r="O1304" s="16"/>
      <c r="R1304" s="16"/>
      <c r="T1304" s="16"/>
      <c r="W1304" s="16"/>
      <c r="Y1304" s="16"/>
      <c r="AB1304" s="16"/>
      <c r="AD1304" s="16"/>
    </row>
    <row r="1305" spans="3:30" x14ac:dyDescent="0.6">
      <c r="C1305" s="16"/>
      <c r="E1305" s="16"/>
      <c r="H1305" s="16"/>
      <c r="J1305" s="16"/>
      <c r="M1305" s="16"/>
      <c r="O1305" s="16"/>
      <c r="R1305" s="16"/>
      <c r="T1305" s="16"/>
      <c r="W1305" s="16"/>
      <c r="Y1305" s="16"/>
      <c r="AB1305" s="16"/>
      <c r="AD1305" s="16"/>
    </row>
    <row r="1306" spans="3:30" x14ac:dyDescent="0.6">
      <c r="C1306" s="16"/>
      <c r="E1306" s="16"/>
      <c r="H1306" s="16"/>
      <c r="J1306" s="16"/>
      <c r="M1306" s="16"/>
      <c r="O1306" s="16"/>
      <c r="R1306" s="16"/>
      <c r="T1306" s="16"/>
      <c r="W1306" s="16"/>
      <c r="Y1306" s="16"/>
      <c r="AB1306" s="16"/>
      <c r="AD1306" s="16"/>
    </row>
    <row r="1307" spans="3:30" x14ac:dyDescent="0.6">
      <c r="C1307" s="16"/>
      <c r="E1307" s="16"/>
      <c r="H1307" s="16"/>
      <c r="J1307" s="16"/>
      <c r="M1307" s="16"/>
      <c r="O1307" s="16"/>
      <c r="R1307" s="16"/>
      <c r="T1307" s="16"/>
      <c r="W1307" s="16"/>
      <c r="Y1307" s="16"/>
      <c r="AB1307" s="16"/>
      <c r="AD1307" s="16"/>
    </row>
    <row r="1308" spans="3:30" x14ac:dyDescent="0.6">
      <c r="C1308" s="16"/>
      <c r="E1308" s="16"/>
      <c r="H1308" s="16"/>
      <c r="J1308" s="16"/>
      <c r="M1308" s="16"/>
      <c r="O1308" s="16"/>
      <c r="R1308" s="16"/>
      <c r="T1308" s="16"/>
      <c r="W1308" s="16"/>
      <c r="Y1308" s="16"/>
      <c r="AB1308" s="16"/>
      <c r="AD1308" s="16"/>
    </row>
    <row r="1309" spans="3:30" x14ac:dyDescent="0.6">
      <c r="C1309" s="16"/>
      <c r="E1309" s="16"/>
      <c r="H1309" s="16"/>
      <c r="J1309" s="16"/>
      <c r="M1309" s="16"/>
      <c r="O1309" s="16"/>
      <c r="R1309" s="16"/>
      <c r="T1309" s="16"/>
      <c r="W1309" s="16"/>
      <c r="Y1309" s="16"/>
      <c r="AB1309" s="16"/>
      <c r="AD1309" s="16"/>
    </row>
    <row r="1310" spans="3:30" x14ac:dyDescent="0.6">
      <c r="C1310" s="16"/>
      <c r="E1310" s="16"/>
      <c r="H1310" s="16"/>
      <c r="J1310" s="16"/>
      <c r="M1310" s="16"/>
      <c r="O1310" s="16"/>
      <c r="R1310" s="16"/>
      <c r="T1310" s="16"/>
      <c r="W1310" s="16"/>
      <c r="Y1310" s="16"/>
      <c r="AB1310" s="16"/>
      <c r="AD1310" s="16"/>
    </row>
    <row r="1311" spans="3:30" x14ac:dyDescent="0.6">
      <c r="C1311" s="16"/>
      <c r="E1311" s="16"/>
      <c r="H1311" s="16"/>
      <c r="J1311" s="16"/>
      <c r="M1311" s="16"/>
      <c r="O1311" s="16"/>
      <c r="R1311" s="16"/>
      <c r="T1311" s="16"/>
      <c r="W1311" s="16"/>
      <c r="Y1311" s="16"/>
      <c r="AB1311" s="16"/>
      <c r="AD1311" s="16"/>
    </row>
    <row r="1312" spans="3:30" x14ac:dyDescent="0.6">
      <c r="C1312" s="16"/>
      <c r="E1312" s="16"/>
      <c r="H1312" s="16"/>
      <c r="J1312" s="16"/>
      <c r="M1312" s="16"/>
      <c r="O1312" s="16"/>
      <c r="R1312" s="16"/>
      <c r="T1312" s="16"/>
      <c r="W1312" s="16"/>
      <c r="Y1312" s="16"/>
      <c r="AB1312" s="16"/>
      <c r="AD1312" s="16"/>
    </row>
    <row r="1313" spans="3:30" x14ac:dyDescent="0.6">
      <c r="C1313" s="16"/>
      <c r="E1313" s="16"/>
      <c r="H1313" s="16"/>
      <c r="J1313" s="16"/>
      <c r="M1313" s="16"/>
      <c r="O1313" s="16"/>
      <c r="R1313" s="16"/>
      <c r="T1313" s="16"/>
      <c r="W1313" s="16"/>
      <c r="Y1313" s="16"/>
      <c r="AB1313" s="16"/>
      <c r="AD1313" s="16"/>
    </row>
    <row r="1314" spans="3:30" x14ac:dyDescent="0.6">
      <c r="C1314" s="16"/>
      <c r="E1314" s="16"/>
      <c r="H1314" s="16"/>
      <c r="J1314" s="16"/>
      <c r="M1314" s="16"/>
      <c r="O1314" s="16"/>
      <c r="R1314" s="16"/>
      <c r="T1314" s="16"/>
      <c r="W1314" s="16"/>
      <c r="Y1314" s="16"/>
      <c r="AB1314" s="16"/>
      <c r="AD1314" s="16"/>
    </row>
    <row r="1315" spans="3:30" x14ac:dyDescent="0.6">
      <c r="C1315" s="16"/>
      <c r="E1315" s="16"/>
      <c r="H1315" s="16"/>
      <c r="J1315" s="16"/>
      <c r="M1315" s="16"/>
      <c r="O1315" s="16"/>
      <c r="R1315" s="16"/>
      <c r="T1315" s="16"/>
      <c r="W1315" s="16"/>
      <c r="Y1315" s="16"/>
      <c r="AB1315" s="16"/>
      <c r="AD1315" s="16"/>
    </row>
    <row r="1316" spans="3:30" x14ac:dyDescent="0.6">
      <c r="C1316" s="16"/>
      <c r="E1316" s="16"/>
      <c r="H1316" s="16"/>
      <c r="J1316" s="16"/>
      <c r="M1316" s="16"/>
      <c r="O1316" s="16"/>
      <c r="R1316" s="16"/>
      <c r="T1316" s="16"/>
      <c r="W1316" s="16"/>
      <c r="Y1316" s="16"/>
      <c r="AB1316" s="16"/>
      <c r="AD1316" s="16"/>
    </row>
    <row r="1317" spans="3:30" x14ac:dyDescent="0.6">
      <c r="C1317" s="16"/>
      <c r="E1317" s="16"/>
      <c r="H1317" s="16"/>
      <c r="J1317" s="16"/>
      <c r="M1317" s="16"/>
      <c r="O1317" s="16"/>
      <c r="R1317" s="16"/>
      <c r="T1317" s="16"/>
      <c r="W1317" s="16"/>
      <c r="Y1317" s="16"/>
      <c r="AB1317" s="16"/>
      <c r="AD1317" s="16"/>
    </row>
    <row r="1318" spans="3:30" x14ac:dyDescent="0.6">
      <c r="C1318" s="16"/>
      <c r="E1318" s="16"/>
      <c r="H1318" s="16"/>
      <c r="J1318" s="16"/>
      <c r="M1318" s="16"/>
      <c r="O1318" s="16"/>
      <c r="R1318" s="16"/>
      <c r="T1318" s="16"/>
      <c r="W1318" s="16"/>
      <c r="Y1318" s="16"/>
      <c r="AB1318" s="16"/>
      <c r="AD1318" s="16"/>
    </row>
    <row r="1319" spans="3:30" x14ac:dyDescent="0.6">
      <c r="C1319" s="16"/>
      <c r="E1319" s="16"/>
      <c r="H1319" s="16"/>
      <c r="J1319" s="16"/>
      <c r="M1319" s="16"/>
      <c r="O1319" s="16"/>
      <c r="R1319" s="16"/>
      <c r="T1319" s="16"/>
      <c r="W1319" s="16"/>
      <c r="Y1319" s="16"/>
      <c r="AB1319" s="16"/>
      <c r="AD1319" s="16"/>
    </row>
    <row r="1320" spans="3:30" x14ac:dyDescent="0.6">
      <c r="C1320" s="16"/>
      <c r="E1320" s="16"/>
      <c r="H1320" s="16"/>
      <c r="J1320" s="16"/>
      <c r="M1320" s="16"/>
      <c r="O1320" s="16"/>
      <c r="R1320" s="16"/>
      <c r="T1320" s="16"/>
      <c r="W1320" s="16"/>
      <c r="Y1320" s="16"/>
      <c r="AB1320" s="16"/>
      <c r="AD1320" s="16"/>
    </row>
    <row r="1321" spans="3:30" x14ac:dyDescent="0.6">
      <c r="C1321" s="16"/>
      <c r="E1321" s="16"/>
      <c r="H1321" s="16"/>
      <c r="J1321" s="16"/>
      <c r="M1321" s="16"/>
      <c r="O1321" s="16"/>
      <c r="R1321" s="16"/>
      <c r="T1321" s="16"/>
      <c r="W1321" s="16"/>
      <c r="Y1321" s="16"/>
      <c r="AB1321" s="16"/>
      <c r="AD1321" s="16"/>
    </row>
    <row r="1322" spans="3:30" x14ac:dyDescent="0.6">
      <c r="C1322" s="16"/>
      <c r="E1322" s="16"/>
      <c r="H1322" s="16"/>
      <c r="J1322" s="16"/>
      <c r="M1322" s="16"/>
      <c r="O1322" s="16"/>
      <c r="R1322" s="16"/>
      <c r="T1322" s="16"/>
      <c r="W1322" s="16"/>
      <c r="Y1322" s="16"/>
      <c r="AB1322" s="16"/>
      <c r="AD1322" s="16"/>
    </row>
    <row r="1323" spans="3:30" x14ac:dyDescent="0.6">
      <c r="C1323" s="16"/>
      <c r="E1323" s="16"/>
      <c r="H1323" s="16"/>
      <c r="J1323" s="16"/>
      <c r="M1323" s="16"/>
      <c r="O1323" s="16"/>
      <c r="R1323" s="16"/>
      <c r="T1323" s="16"/>
      <c r="W1323" s="16"/>
      <c r="Y1323" s="16"/>
      <c r="AB1323" s="16"/>
      <c r="AD1323" s="16"/>
    </row>
    <row r="1324" spans="3:30" x14ac:dyDescent="0.6">
      <c r="C1324" s="16"/>
      <c r="E1324" s="16"/>
      <c r="H1324" s="16"/>
      <c r="J1324" s="16"/>
      <c r="M1324" s="16"/>
      <c r="O1324" s="16"/>
      <c r="R1324" s="16"/>
      <c r="T1324" s="16"/>
      <c r="W1324" s="16"/>
      <c r="Y1324" s="16"/>
      <c r="AB1324" s="16"/>
      <c r="AD1324" s="16"/>
    </row>
    <row r="1325" spans="3:30" x14ac:dyDescent="0.6">
      <c r="C1325" s="16"/>
      <c r="E1325" s="16"/>
      <c r="H1325" s="16"/>
      <c r="J1325" s="16"/>
      <c r="M1325" s="16"/>
      <c r="O1325" s="16"/>
      <c r="R1325" s="16"/>
      <c r="T1325" s="16"/>
      <c r="W1325" s="16"/>
      <c r="Y1325" s="16"/>
      <c r="AB1325" s="16"/>
      <c r="AD1325" s="16"/>
    </row>
    <row r="1326" spans="3:30" x14ac:dyDescent="0.6">
      <c r="C1326" s="16"/>
      <c r="E1326" s="16"/>
      <c r="H1326" s="16"/>
      <c r="J1326" s="16"/>
      <c r="M1326" s="16"/>
      <c r="O1326" s="16"/>
      <c r="R1326" s="16"/>
      <c r="T1326" s="16"/>
      <c r="W1326" s="16"/>
      <c r="Y1326" s="16"/>
      <c r="AB1326" s="16"/>
      <c r="AD1326" s="16"/>
    </row>
    <row r="1327" spans="3:30" x14ac:dyDescent="0.6">
      <c r="C1327" s="16"/>
      <c r="E1327" s="16"/>
      <c r="H1327" s="16"/>
      <c r="J1327" s="16"/>
      <c r="M1327" s="16"/>
      <c r="O1327" s="16"/>
      <c r="R1327" s="16"/>
      <c r="T1327" s="16"/>
      <c r="W1327" s="16"/>
      <c r="Y1327" s="16"/>
      <c r="AB1327" s="16"/>
      <c r="AD1327" s="16"/>
    </row>
    <row r="1328" spans="3:30" x14ac:dyDescent="0.6">
      <c r="C1328" s="16"/>
      <c r="E1328" s="16"/>
      <c r="H1328" s="16"/>
      <c r="J1328" s="16"/>
      <c r="M1328" s="16"/>
      <c r="O1328" s="16"/>
      <c r="R1328" s="16"/>
      <c r="T1328" s="16"/>
      <c r="W1328" s="16"/>
      <c r="Y1328" s="16"/>
      <c r="AB1328" s="16"/>
      <c r="AD1328" s="16"/>
    </row>
    <row r="1329" spans="3:30" x14ac:dyDescent="0.6">
      <c r="C1329" s="16"/>
      <c r="E1329" s="16"/>
      <c r="H1329" s="16"/>
      <c r="J1329" s="16"/>
      <c r="M1329" s="16"/>
      <c r="O1329" s="16"/>
      <c r="R1329" s="16"/>
      <c r="T1329" s="16"/>
      <c r="W1329" s="16"/>
      <c r="Y1329" s="16"/>
      <c r="AB1329" s="16"/>
      <c r="AD1329" s="16"/>
    </row>
    <row r="1330" spans="3:30" x14ac:dyDescent="0.6">
      <c r="C1330" s="16"/>
      <c r="E1330" s="16"/>
      <c r="H1330" s="16"/>
      <c r="J1330" s="16"/>
      <c r="M1330" s="16"/>
      <c r="O1330" s="16"/>
      <c r="R1330" s="16"/>
      <c r="T1330" s="16"/>
      <c r="W1330" s="16"/>
      <c r="Y1330" s="16"/>
      <c r="AB1330" s="16"/>
      <c r="AD1330" s="16"/>
    </row>
    <row r="1331" spans="3:30" x14ac:dyDescent="0.6">
      <c r="C1331" s="16"/>
      <c r="E1331" s="16"/>
      <c r="H1331" s="16"/>
      <c r="J1331" s="16"/>
      <c r="M1331" s="16"/>
      <c r="O1331" s="16"/>
      <c r="R1331" s="16"/>
      <c r="T1331" s="16"/>
      <c r="W1331" s="16"/>
      <c r="Y1331" s="16"/>
      <c r="AB1331" s="16"/>
      <c r="AD1331" s="16"/>
    </row>
    <row r="1332" spans="3:30" x14ac:dyDescent="0.6">
      <c r="C1332" s="16"/>
      <c r="E1332" s="16"/>
      <c r="H1332" s="16"/>
      <c r="J1332" s="16"/>
      <c r="M1332" s="16"/>
      <c r="O1332" s="16"/>
      <c r="R1332" s="16"/>
      <c r="T1332" s="16"/>
      <c r="W1332" s="16"/>
      <c r="Y1332" s="16"/>
      <c r="AB1332" s="16"/>
      <c r="AD1332" s="16"/>
    </row>
    <row r="1333" spans="3:30" x14ac:dyDescent="0.6">
      <c r="C1333" s="16"/>
      <c r="E1333" s="16"/>
      <c r="H1333" s="16"/>
      <c r="J1333" s="16"/>
      <c r="M1333" s="16"/>
      <c r="O1333" s="16"/>
      <c r="R1333" s="16"/>
      <c r="T1333" s="16"/>
      <c r="W1333" s="16"/>
      <c r="Y1333" s="16"/>
      <c r="AB1333" s="16"/>
      <c r="AD1333" s="16"/>
    </row>
    <row r="1334" spans="3:30" x14ac:dyDescent="0.6">
      <c r="C1334" s="16"/>
      <c r="E1334" s="16"/>
      <c r="H1334" s="16"/>
      <c r="J1334" s="16"/>
      <c r="M1334" s="16"/>
      <c r="O1334" s="16"/>
      <c r="R1334" s="16"/>
      <c r="T1334" s="16"/>
      <c r="W1334" s="16"/>
      <c r="Y1334" s="16"/>
      <c r="AB1334" s="16"/>
      <c r="AD1334" s="16"/>
    </row>
    <row r="1335" spans="3:30" x14ac:dyDescent="0.6">
      <c r="C1335" s="16"/>
      <c r="E1335" s="16"/>
      <c r="H1335" s="16"/>
      <c r="J1335" s="16"/>
      <c r="M1335" s="16"/>
      <c r="O1335" s="16"/>
      <c r="R1335" s="16"/>
      <c r="T1335" s="16"/>
      <c r="W1335" s="16"/>
      <c r="Y1335" s="16"/>
      <c r="AB1335" s="16"/>
      <c r="AD1335" s="16"/>
    </row>
    <row r="1336" spans="3:30" x14ac:dyDescent="0.6">
      <c r="C1336" s="16"/>
      <c r="E1336" s="16"/>
      <c r="H1336" s="16"/>
      <c r="J1336" s="16"/>
      <c r="M1336" s="16"/>
      <c r="O1336" s="16"/>
      <c r="R1336" s="16"/>
      <c r="T1336" s="16"/>
      <c r="W1336" s="16"/>
      <c r="Y1336" s="16"/>
      <c r="AB1336" s="16"/>
      <c r="AD1336" s="16"/>
    </row>
    <row r="1337" spans="3:30" x14ac:dyDescent="0.6">
      <c r="C1337" s="16"/>
      <c r="E1337" s="16"/>
      <c r="H1337" s="16"/>
      <c r="J1337" s="16"/>
      <c r="M1337" s="16"/>
      <c r="O1337" s="16"/>
      <c r="R1337" s="16"/>
      <c r="T1337" s="16"/>
      <c r="W1337" s="16"/>
      <c r="Y1337" s="16"/>
      <c r="AB1337" s="16"/>
      <c r="AD1337" s="16"/>
    </row>
    <row r="1338" spans="3:30" x14ac:dyDescent="0.6">
      <c r="C1338" s="16"/>
      <c r="E1338" s="16"/>
      <c r="H1338" s="16"/>
      <c r="J1338" s="16"/>
      <c r="M1338" s="16"/>
      <c r="O1338" s="16"/>
      <c r="R1338" s="16"/>
      <c r="T1338" s="16"/>
      <c r="W1338" s="16"/>
      <c r="Y1338" s="16"/>
      <c r="AB1338" s="16"/>
      <c r="AD1338" s="16"/>
    </row>
    <row r="1339" spans="3:30" x14ac:dyDescent="0.6">
      <c r="C1339" s="16"/>
      <c r="E1339" s="16"/>
      <c r="H1339" s="16"/>
      <c r="J1339" s="16"/>
      <c r="M1339" s="16"/>
      <c r="O1339" s="16"/>
      <c r="R1339" s="16"/>
      <c r="T1339" s="16"/>
      <c r="W1339" s="16"/>
      <c r="Y1339" s="16"/>
      <c r="AB1339" s="16"/>
      <c r="AD1339" s="16"/>
    </row>
    <row r="1340" spans="3:30" x14ac:dyDescent="0.6">
      <c r="C1340" s="16"/>
      <c r="E1340" s="16"/>
      <c r="H1340" s="16"/>
      <c r="J1340" s="16"/>
      <c r="M1340" s="16"/>
      <c r="O1340" s="16"/>
      <c r="R1340" s="16"/>
      <c r="T1340" s="16"/>
      <c r="W1340" s="16"/>
      <c r="Y1340" s="16"/>
      <c r="AB1340" s="16"/>
      <c r="AD1340" s="16"/>
    </row>
    <row r="1341" spans="3:30" x14ac:dyDescent="0.6">
      <c r="C1341" s="16"/>
      <c r="E1341" s="16"/>
      <c r="H1341" s="16"/>
      <c r="J1341" s="16"/>
      <c r="M1341" s="16"/>
      <c r="O1341" s="16"/>
      <c r="R1341" s="16"/>
      <c r="T1341" s="16"/>
      <c r="W1341" s="16"/>
      <c r="Y1341" s="16"/>
      <c r="AB1341" s="16"/>
      <c r="AD1341" s="16"/>
    </row>
    <row r="1342" spans="3:30" x14ac:dyDescent="0.6">
      <c r="C1342" s="16"/>
      <c r="E1342" s="16"/>
      <c r="H1342" s="16"/>
      <c r="J1342" s="16"/>
      <c r="M1342" s="16"/>
      <c r="O1342" s="16"/>
      <c r="R1342" s="16"/>
      <c r="T1342" s="16"/>
      <c r="W1342" s="16"/>
      <c r="Y1342" s="16"/>
      <c r="AB1342" s="16"/>
      <c r="AD1342" s="16"/>
    </row>
    <row r="1343" spans="3:30" x14ac:dyDescent="0.6">
      <c r="C1343" s="16"/>
      <c r="E1343" s="16"/>
      <c r="H1343" s="16"/>
      <c r="J1343" s="16"/>
      <c r="M1343" s="16"/>
      <c r="O1343" s="16"/>
      <c r="R1343" s="16"/>
      <c r="T1343" s="16"/>
      <c r="W1343" s="16"/>
      <c r="Y1343" s="16"/>
      <c r="AB1343" s="16"/>
      <c r="AD1343" s="16"/>
    </row>
    <row r="1344" spans="3:30" x14ac:dyDescent="0.6">
      <c r="C1344" s="16"/>
      <c r="E1344" s="16"/>
      <c r="H1344" s="16"/>
      <c r="J1344" s="16"/>
      <c r="M1344" s="16"/>
      <c r="O1344" s="16"/>
      <c r="R1344" s="16"/>
      <c r="T1344" s="16"/>
      <c r="W1344" s="16"/>
      <c r="Y1344" s="16"/>
      <c r="AB1344" s="16"/>
      <c r="AD1344" s="16"/>
    </row>
    <row r="1345" spans="3:30" x14ac:dyDescent="0.6">
      <c r="C1345" s="16"/>
      <c r="E1345" s="16"/>
      <c r="H1345" s="16"/>
      <c r="J1345" s="16"/>
      <c r="M1345" s="16"/>
      <c r="O1345" s="16"/>
      <c r="R1345" s="16"/>
      <c r="T1345" s="16"/>
      <c r="W1345" s="16"/>
      <c r="Y1345" s="16"/>
      <c r="AB1345" s="16"/>
      <c r="AD1345" s="16"/>
    </row>
    <row r="1346" spans="3:30" x14ac:dyDescent="0.6">
      <c r="C1346" s="16"/>
      <c r="E1346" s="16"/>
      <c r="H1346" s="16"/>
      <c r="J1346" s="16"/>
      <c r="M1346" s="16"/>
      <c r="O1346" s="16"/>
      <c r="R1346" s="16"/>
      <c r="T1346" s="16"/>
      <c r="W1346" s="16"/>
      <c r="Y1346" s="16"/>
      <c r="AB1346" s="16"/>
      <c r="AD1346" s="16"/>
    </row>
    <row r="1347" spans="3:30" x14ac:dyDescent="0.6">
      <c r="C1347" s="16"/>
      <c r="E1347" s="16"/>
      <c r="H1347" s="16"/>
      <c r="J1347" s="16"/>
      <c r="M1347" s="16"/>
      <c r="O1347" s="16"/>
      <c r="R1347" s="16"/>
      <c r="T1347" s="16"/>
      <c r="W1347" s="16"/>
      <c r="Y1347" s="16"/>
      <c r="AB1347" s="16"/>
      <c r="AD1347" s="16"/>
    </row>
    <row r="1348" spans="3:30" x14ac:dyDescent="0.6">
      <c r="C1348" s="16"/>
      <c r="E1348" s="16"/>
      <c r="H1348" s="16"/>
      <c r="J1348" s="16"/>
      <c r="M1348" s="16"/>
      <c r="O1348" s="16"/>
      <c r="R1348" s="16"/>
      <c r="T1348" s="16"/>
      <c r="W1348" s="16"/>
      <c r="Y1348" s="16"/>
      <c r="AB1348" s="16"/>
      <c r="AD1348" s="16"/>
    </row>
    <row r="1349" spans="3:30" x14ac:dyDescent="0.6">
      <c r="C1349" s="16"/>
      <c r="E1349" s="16"/>
      <c r="H1349" s="16"/>
      <c r="J1349" s="16"/>
      <c r="M1349" s="16"/>
      <c r="O1349" s="16"/>
      <c r="R1349" s="16"/>
      <c r="T1349" s="16"/>
      <c r="W1349" s="16"/>
      <c r="Y1349" s="16"/>
      <c r="AB1349" s="16"/>
      <c r="AD1349" s="16"/>
    </row>
    <row r="1350" spans="3:30" x14ac:dyDescent="0.6">
      <c r="C1350" s="16"/>
      <c r="E1350" s="16"/>
      <c r="H1350" s="16"/>
      <c r="J1350" s="16"/>
      <c r="M1350" s="16"/>
      <c r="O1350" s="16"/>
      <c r="R1350" s="16"/>
      <c r="T1350" s="16"/>
      <c r="W1350" s="16"/>
      <c r="Y1350" s="16"/>
      <c r="AB1350" s="16"/>
      <c r="AD1350" s="16"/>
    </row>
    <row r="1351" spans="3:30" x14ac:dyDescent="0.6">
      <c r="C1351" s="16"/>
      <c r="E1351" s="16"/>
      <c r="H1351" s="16"/>
      <c r="J1351" s="16"/>
      <c r="M1351" s="16"/>
      <c r="O1351" s="16"/>
      <c r="R1351" s="16"/>
      <c r="T1351" s="16"/>
      <c r="W1351" s="16"/>
      <c r="Y1351" s="16"/>
      <c r="AB1351" s="16"/>
      <c r="AD1351" s="16"/>
    </row>
    <row r="1352" spans="3:30" x14ac:dyDescent="0.6">
      <c r="C1352" s="16"/>
      <c r="E1352" s="16"/>
      <c r="H1352" s="16"/>
      <c r="J1352" s="16"/>
      <c r="M1352" s="16"/>
      <c r="O1352" s="16"/>
      <c r="R1352" s="16"/>
      <c r="T1352" s="16"/>
      <c r="W1352" s="16"/>
      <c r="Y1352" s="16"/>
      <c r="AB1352" s="16"/>
      <c r="AD1352" s="16"/>
    </row>
    <row r="1353" spans="3:30" x14ac:dyDescent="0.6">
      <c r="C1353" s="16"/>
      <c r="E1353" s="16"/>
      <c r="H1353" s="16"/>
      <c r="J1353" s="16"/>
      <c r="M1353" s="16"/>
      <c r="O1353" s="16"/>
      <c r="R1353" s="16"/>
      <c r="T1353" s="16"/>
      <c r="W1353" s="16"/>
      <c r="Y1353" s="16"/>
      <c r="AB1353" s="16"/>
      <c r="AD1353" s="16"/>
    </row>
    <row r="1354" spans="3:30" x14ac:dyDescent="0.6">
      <c r="C1354" s="16"/>
      <c r="E1354" s="16"/>
      <c r="H1354" s="16"/>
      <c r="J1354" s="16"/>
      <c r="M1354" s="16"/>
      <c r="O1354" s="16"/>
      <c r="R1354" s="16"/>
      <c r="T1354" s="16"/>
      <c r="W1354" s="16"/>
      <c r="Y1354" s="16"/>
      <c r="AB1354" s="16"/>
      <c r="AD1354" s="16"/>
    </row>
    <row r="1355" spans="3:30" x14ac:dyDescent="0.6">
      <c r="C1355" s="16"/>
      <c r="E1355" s="16"/>
      <c r="H1355" s="16"/>
      <c r="J1355" s="16"/>
      <c r="M1355" s="16"/>
      <c r="O1355" s="16"/>
      <c r="R1355" s="16"/>
      <c r="T1355" s="16"/>
      <c r="W1355" s="16"/>
      <c r="Y1355" s="16"/>
      <c r="AB1355" s="16"/>
      <c r="AD1355" s="16"/>
    </row>
    <row r="1356" spans="3:30" x14ac:dyDescent="0.6">
      <c r="C1356" s="16"/>
      <c r="E1356" s="16"/>
      <c r="H1356" s="16"/>
      <c r="J1356" s="16"/>
      <c r="M1356" s="16"/>
      <c r="O1356" s="16"/>
      <c r="R1356" s="16"/>
      <c r="T1356" s="16"/>
      <c r="W1356" s="16"/>
      <c r="Y1356" s="16"/>
      <c r="AB1356" s="16"/>
      <c r="AD1356" s="16"/>
    </row>
    <row r="1357" spans="3:30" x14ac:dyDescent="0.6">
      <c r="C1357" s="16"/>
      <c r="E1357" s="16"/>
      <c r="H1357" s="16"/>
      <c r="J1357" s="16"/>
      <c r="M1357" s="16"/>
      <c r="O1357" s="16"/>
      <c r="R1357" s="16"/>
      <c r="T1357" s="16"/>
      <c r="W1357" s="16"/>
      <c r="Y1357" s="16"/>
      <c r="AB1357" s="16"/>
      <c r="AD1357" s="16"/>
    </row>
    <row r="1358" spans="3:30" x14ac:dyDescent="0.6">
      <c r="C1358" s="16"/>
      <c r="E1358" s="16"/>
      <c r="H1358" s="16"/>
      <c r="J1358" s="16"/>
      <c r="M1358" s="16"/>
      <c r="O1358" s="16"/>
      <c r="R1358" s="16"/>
      <c r="T1358" s="16"/>
      <c r="W1358" s="16"/>
      <c r="Y1358" s="16"/>
      <c r="AB1358" s="16"/>
      <c r="AD1358" s="16"/>
    </row>
    <row r="1359" spans="3:30" x14ac:dyDescent="0.6">
      <c r="C1359" s="16"/>
      <c r="E1359" s="16"/>
      <c r="H1359" s="16"/>
      <c r="J1359" s="16"/>
      <c r="M1359" s="16"/>
      <c r="O1359" s="16"/>
      <c r="R1359" s="16"/>
      <c r="T1359" s="16"/>
      <c r="W1359" s="16"/>
      <c r="Y1359" s="16"/>
      <c r="AB1359" s="16"/>
      <c r="AD1359" s="16"/>
    </row>
    <row r="1360" spans="3:30" x14ac:dyDescent="0.6">
      <c r="C1360" s="16"/>
      <c r="E1360" s="16"/>
      <c r="H1360" s="16"/>
      <c r="J1360" s="16"/>
      <c r="M1360" s="16"/>
      <c r="O1360" s="16"/>
      <c r="R1360" s="16"/>
      <c r="T1360" s="16"/>
      <c r="W1360" s="16"/>
      <c r="Y1360" s="16"/>
      <c r="AB1360" s="16"/>
      <c r="AD1360" s="16"/>
    </row>
    <row r="1361" spans="3:30" x14ac:dyDescent="0.6">
      <c r="C1361" s="16"/>
      <c r="E1361" s="16"/>
      <c r="H1361" s="16"/>
      <c r="J1361" s="16"/>
      <c r="M1361" s="16"/>
      <c r="O1361" s="16"/>
      <c r="R1361" s="16"/>
      <c r="T1361" s="16"/>
      <c r="W1361" s="16"/>
      <c r="Y1361" s="16"/>
      <c r="AB1361" s="16"/>
      <c r="AD1361" s="16"/>
    </row>
    <row r="1362" spans="3:30" x14ac:dyDescent="0.6">
      <c r="C1362" s="16"/>
      <c r="E1362" s="16"/>
      <c r="H1362" s="16"/>
      <c r="J1362" s="16"/>
      <c r="M1362" s="16"/>
      <c r="O1362" s="16"/>
      <c r="R1362" s="16"/>
      <c r="T1362" s="16"/>
      <c r="W1362" s="16"/>
      <c r="Y1362" s="16"/>
      <c r="AB1362" s="16"/>
      <c r="AD1362" s="16"/>
    </row>
    <row r="1363" spans="3:30" x14ac:dyDescent="0.6">
      <c r="C1363" s="16"/>
      <c r="E1363" s="16"/>
      <c r="H1363" s="16"/>
      <c r="J1363" s="16"/>
      <c r="M1363" s="16"/>
      <c r="O1363" s="16"/>
      <c r="R1363" s="16"/>
      <c r="T1363" s="16"/>
      <c r="W1363" s="16"/>
      <c r="Y1363" s="16"/>
      <c r="AB1363" s="16"/>
      <c r="AD1363" s="16"/>
    </row>
    <row r="1364" spans="3:30" x14ac:dyDescent="0.6">
      <c r="C1364" s="16"/>
      <c r="E1364" s="16"/>
      <c r="H1364" s="16"/>
      <c r="J1364" s="16"/>
      <c r="M1364" s="16"/>
      <c r="O1364" s="16"/>
      <c r="R1364" s="16"/>
      <c r="T1364" s="16"/>
      <c r="W1364" s="16"/>
      <c r="Y1364" s="16"/>
      <c r="AB1364" s="16"/>
      <c r="AD1364" s="16"/>
    </row>
    <row r="1365" spans="3:30" x14ac:dyDescent="0.6">
      <c r="C1365" s="16"/>
      <c r="E1365" s="16"/>
      <c r="H1365" s="16"/>
      <c r="J1365" s="16"/>
      <c r="M1365" s="16"/>
      <c r="O1365" s="16"/>
      <c r="R1365" s="16"/>
      <c r="T1365" s="16"/>
      <c r="W1365" s="16"/>
      <c r="Y1365" s="16"/>
      <c r="AB1365" s="16"/>
      <c r="AD1365" s="16"/>
    </row>
    <row r="1366" spans="3:30" x14ac:dyDescent="0.6">
      <c r="C1366" s="16"/>
      <c r="E1366" s="16"/>
      <c r="H1366" s="16"/>
      <c r="J1366" s="16"/>
      <c r="M1366" s="16"/>
      <c r="O1366" s="16"/>
      <c r="R1366" s="16"/>
      <c r="T1366" s="16"/>
      <c r="W1366" s="16"/>
      <c r="Y1366" s="16"/>
      <c r="AB1366" s="16"/>
      <c r="AD1366" s="16"/>
    </row>
    <row r="1367" spans="3:30" x14ac:dyDescent="0.6">
      <c r="C1367" s="16"/>
      <c r="E1367" s="16"/>
      <c r="H1367" s="16"/>
      <c r="J1367" s="16"/>
      <c r="M1367" s="16"/>
      <c r="O1367" s="16"/>
      <c r="R1367" s="16"/>
      <c r="T1367" s="16"/>
      <c r="W1367" s="16"/>
      <c r="Y1367" s="16"/>
      <c r="AB1367" s="16"/>
      <c r="AD1367" s="16"/>
    </row>
    <row r="1368" spans="3:30" x14ac:dyDescent="0.6">
      <c r="C1368" s="16"/>
      <c r="E1368" s="16"/>
      <c r="H1368" s="16"/>
      <c r="J1368" s="16"/>
      <c r="M1368" s="16"/>
      <c r="O1368" s="16"/>
      <c r="R1368" s="16"/>
      <c r="T1368" s="16"/>
      <c r="W1368" s="16"/>
      <c r="Y1368" s="16"/>
      <c r="AB1368" s="16"/>
      <c r="AD1368" s="16"/>
    </row>
    <row r="1369" spans="3:30" x14ac:dyDescent="0.6">
      <c r="C1369" s="16"/>
      <c r="E1369" s="16"/>
      <c r="H1369" s="16"/>
      <c r="J1369" s="16"/>
      <c r="M1369" s="16"/>
      <c r="O1369" s="16"/>
      <c r="R1369" s="16"/>
      <c r="T1369" s="16"/>
      <c r="W1369" s="16"/>
      <c r="Y1369" s="16"/>
      <c r="AB1369" s="16"/>
      <c r="AD1369" s="16"/>
    </row>
    <row r="1370" spans="3:30" x14ac:dyDescent="0.6">
      <c r="C1370" s="16"/>
      <c r="E1370" s="16"/>
      <c r="H1370" s="16"/>
      <c r="J1370" s="16"/>
      <c r="M1370" s="16"/>
      <c r="O1370" s="16"/>
      <c r="R1370" s="16"/>
      <c r="T1370" s="16"/>
      <c r="W1370" s="16"/>
      <c r="Y1370" s="16"/>
      <c r="AB1370" s="16"/>
      <c r="AD1370" s="16"/>
    </row>
    <row r="1371" spans="3:30" x14ac:dyDescent="0.6">
      <c r="C1371" s="16"/>
      <c r="E1371" s="16"/>
      <c r="H1371" s="16"/>
      <c r="J1371" s="16"/>
      <c r="M1371" s="16"/>
      <c r="O1371" s="16"/>
      <c r="R1371" s="16"/>
      <c r="T1371" s="16"/>
      <c r="W1371" s="16"/>
      <c r="Y1371" s="16"/>
      <c r="AB1371" s="16"/>
      <c r="AD1371" s="16"/>
    </row>
    <row r="1372" spans="3:30" x14ac:dyDescent="0.6">
      <c r="C1372" s="16"/>
      <c r="E1372" s="16"/>
      <c r="H1372" s="16"/>
      <c r="J1372" s="16"/>
      <c r="M1372" s="16"/>
      <c r="O1372" s="16"/>
      <c r="R1372" s="16"/>
      <c r="T1372" s="16"/>
      <c r="W1372" s="16"/>
      <c r="Y1372" s="16"/>
      <c r="AB1372" s="16"/>
      <c r="AD1372" s="16"/>
    </row>
    <row r="1373" spans="3:30" x14ac:dyDescent="0.6">
      <c r="C1373" s="16"/>
      <c r="E1373" s="16"/>
      <c r="H1373" s="16"/>
      <c r="J1373" s="16"/>
      <c r="M1373" s="16"/>
      <c r="O1373" s="16"/>
      <c r="R1373" s="16"/>
      <c r="T1373" s="16"/>
      <c r="W1373" s="16"/>
      <c r="Y1373" s="16"/>
      <c r="AB1373" s="16"/>
      <c r="AD1373" s="16"/>
    </row>
    <row r="1374" spans="3:30" x14ac:dyDescent="0.6">
      <c r="C1374" s="16"/>
      <c r="E1374" s="16"/>
      <c r="H1374" s="16"/>
      <c r="J1374" s="16"/>
      <c r="M1374" s="16"/>
      <c r="O1374" s="16"/>
      <c r="R1374" s="16"/>
      <c r="T1374" s="16"/>
      <c r="W1374" s="16"/>
      <c r="Y1374" s="16"/>
      <c r="AB1374" s="16"/>
      <c r="AD1374" s="16"/>
    </row>
    <row r="1375" spans="3:30" x14ac:dyDescent="0.6">
      <c r="C1375" s="16"/>
      <c r="E1375" s="16"/>
      <c r="H1375" s="16"/>
      <c r="J1375" s="16"/>
      <c r="M1375" s="16"/>
      <c r="O1375" s="16"/>
      <c r="R1375" s="16"/>
      <c r="T1375" s="16"/>
      <c r="W1375" s="16"/>
      <c r="Y1375" s="16"/>
      <c r="AB1375" s="16"/>
      <c r="AD1375" s="16"/>
    </row>
    <row r="1376" spans="3:30" x14ac:dyDescent="0.6">
      <c r="C1376" s="16"/>
      <c r="E1376" s="16"/>
      <c r="H1376" s="16"/>
      <c r="J1376" s="16"/>
      <c r="M1376" s="16"/>
      <c r="O1376" s="16"/>
      <c r="R1376" s="16"/>
      <c r="T1376" s="16"/>
      <c r="W1376" s="16"/>
      <c r="Y1376" s="16"/>
      <c r="AB1376" s="16"/>
      <c r="AD1376" s="16"/>
    </row>
    <row r="1377" spans="3:30" x14ac:dyDescent="0.6">
      <c r="C1377" s="16"/>
      <c r="E1377" s="16"/>
      <c r="H1377" s="16"/>
      <c r="J1377" s="16"/>
      <c r="M1377" s="16"/>
      <c r="O1377" s="16"/>
      <c r="R1377" s="16"/>
      <c r="T1377" s="16"/>
      <c r="W1377" s="16"/>
      <c r="Y1377" s="16"/>
      <c r="AB1377" s="16"/>
      <c r="AD1377" s="16"/>
    </row>
    <row r="1378" spans="3:30" x14ac:dyDescent="0.6">
      <c r="C1378" s="16"/>
      <c r="E1378" s="16"/>
      <c r="H1378" s="16"/>
      <c r="J1378" s="16"/>
      <c r="M1378" s="16"/>
      <c r="O1378" s="16"/>
      <c r="R1378" s="16"/>
      <c r="T1378" s="16"/>
      <c r="W1378" s="16"/>
      <c r="Y1378" s="16"/>
      <c r="AB1378" s="16"/>
      <c r="AD1378" s="16"/>
    </row>
    <row r="1379" spans="3:30" x14ac:dyDescent="0.6">
      <c r="C1379" s="16"/>
      <c r="E1379" s="16"/>
      <c r="H1379" s="16"/>
      <c r="J1379" s="16"/>
      <c r="M1379" s="16"/>
      <c r="O1379" s="16"/>
      <c r="R1379" s="16"/>
      <c r="T1379" s="16"/>
      <c r="W1379" s="16"/>
      <c r="Y1379" s="16"/>
      <c r="AB1379" s="16"/>
      <c r="AD1379" s="16"/>
    </row>
    <row r="1380" spans="3:30" x14ac:dyDescent="0.6">
      <c r="C1380" s="16"/>
      <c r="E1380" s="16"/>
      <c r="H1380" s="16"/>
      <c r="J1380" s="16"/>
      <c r="M1380" s="16"/>
      <c r="O1380" s="16"/>
      <c r="R1380" s="16"/>
      <c r="T1380" s="16"/>
      <c r="W1380" s="16"/>
      <c r="Y1380" s="16"/>
      <c r="AB1380" s="16"/>
      <c r="AD1380" s="16"/>
    </row>
    <row r="1381" spans="3:30" x14ac:dyDescent="0.6">
      <c r="C1381" s="16"/>
      <c r="E1381" s="16"/>
      <c r="H1381" s="16"/>
      <c r="J1381" s="16"/>
      <c r="M1381" s="16"/>
      <c r="O1381" s="16"/>
      <c r="R1381" s="16"/>
      <c r="T1381" s="16"/>
      <c r="W1381" s="16"/>
      <c r="Y1381" s="16"/>
      <c r="AB1381" s="16"/>
      <c r="AD1381" s="16"/>
    </row>
    <row r="1382" spans="3:30" x14ac:dyDescent="0.6">
      <c r="C1382" s="16"/>
      <c r="E1382" s="16"/>
      <c r="H1382" s="16"/>
      <c r="J1382" s="16"/>
      <c r="M1382" s="16"/>
      <c r="O1382" s="16"/>
      <c r="R1382" s="16"/>
      <c r="T1382" s="16"/>
      <c r="W1382" s="16"/>
      <c r="Y1382" s="16"/>
      <c r="AB1382" s="16"/>
      <c r="AD1382" s="16"/>
    </row>
    <row r="1383" spans="3:30" x14ac:dyDescent="0.6">
      <c r="C1383" s="16"/>
      <c r="E1383" s="16"/>
      <c r="H1383" s="16"/>
      <c r="J1383" s="16"/>
      <c r="M1383" s="16"/>
      <c r="O1383" s="16"/>
      <c r="R1383" s="16"/>
      <c r="T1383" s="16"/>
      <c r="W1383" s="16"/>
      <c r="Y1383" s="16"/>
      <c r="AB1383" s="16"/>
      <c r="AD1383" s="16"/>
    </row>
    <row r="1384" spans="3:30" x14ac:dyDescent="0.6">
      <c r="C1384" s="16"/>
      <c r="E1384" s="16"/>
      <c r="H1384" s="16"/>
      <c r="J1384" s="16"/>
      <c r="M1384" s="16"/>
      <c r="O1384" s="16"/>
      <c r="R1384" s="16"/>
      <c r="T1384" s="16"/>
      <c r="W1384" s="16"/>
      <c r="Y1384" s="16"/>
      <c r="AB1384" s="16"/>
      <c r="AD1384" s="16"/>
    </row>
    <row r="1385" spans="3:30" x14ac:dyDescent="0.6">
      <c r="C1385" s="16"/>
      <c r="E1385" s="16"/>
      <c r="H1385" s="16"/>
      <c r="J1385" s="16"/>
      <c r="M1385" s="16"/>
      <c r="O1385" s="16"/>
      <c r="R1385" s="16"/>
      <c r="T1385" s="16"/>
      <c r="W1385" s="16"/>
      <c r="Y1385" s="16"/>
      <c r="AB1385" s="16"/>
      <c r="AD1385" s="16"/>
    </row>
    <row r="1386" spans="3:30" x14ac:dyDescent="0.6">
      <c r="C1386" s="16"/>
      <c r="E1386" s="16"/>
      <c r="H1386" s="16"/>
      <c r="J1386" s="16"/>
      <c r="M1386" s="16"/>
      <c r="O1386" s="16"/>
      <c r="R1386" s="16"/>
      <c r="T1386" s="16"/>
      <c r="W1386" s="16"/>
      <c r="Y1386" s="16"/>
      <c r="AB1386" s="16"/>
      <c r="AD1386" s="16"/>
    </row>
    <row r="1387" spans="3:30" x14ac:dyDescent="0.6">
      <c r="C1387" s="16"/>
      <c r="E1387" s="16"/>
      <c r="H1387" s="16"/>
      <c r="J1387" s="16"/>
      <c r="M1387" s="16"/>
      <c r="O1387" s="16"/>
      <c r="R1387" s="16"/>
      <c r="T1387" s="16"/>
      <c r="W1387" s="16"/>
      <c r="Y1387" s="16"/>
      <c r="AB1387" s="16"/>
      <c r="AD1387" s="16"/>
    </row>
    <row r="1388" spans="3:30" x14ac:dyDescent="0.6">
      <c r="C1388" s="16"/>
      <c r="E1388" s="16"/>
      <c r="H1388" s="16"/>
      <c r="J1388" s="16"/>
      <c r="M1388" s="16"/>
      <c r="O1388" s="16"/>
      <c r="R1388" s="16"/>
      <c r="T1388" s="16"/>
      <c r="W1388" s="16"/>
      <c r="Y1388" s="16"/>
      <c r="AB1388" s="16"/>
      <c r="AD1388" s="16"/>
    </row>
    <row r="1389" spans="3:30" x14ac:dyDescent="0.6">
      <c r="C1389" s="16"/>
      <c r="E1389" s="16"/>
      <c r="H1389" s="16"/>
      <c r="J1389" s="16"/>
      <c r="M1389" s="16"/>
      <c r="O1389" s="16"/>
      <c r="R1389" s="16"/>
      <c r="T1389" s="16"/>
      <c r="W1389" s="16"/>
      <c r="Y1389" s="16"/>
      <c r="AB1389" s="16"/>
      <c r="AD1389" s="16"/>
    </row>
    <row r="1390" spans="3:30" x14ac:dyDescent="0.6">
      <c r="C1390" s="16"/>
      <c r="E1390" s="16"/>
      <c r="H1390" s="16"/>
      <c r="J1390" s="16"/>
      <c r="M1390" s="16"/>
      <c r="O1390" s="16"/>
      <c r="R1390" s="16"/>
      <c r="T1390" s="16"/>
      <c r="W1390" s="16"/>
      <c r="Y1390" s="16"/>
      <c r="AB1390" s="16"/>
      <c r="AD1390" s="16"/>
    </row>
    <row r="1391" spans="3:30" x14ac:dyDescent="0.6">
      <c r="C1391" s="16"/>
      <c r="E1391" s="16"/>
      <c r="H1391" s="16"/>
      <c r="J1391" s="16"/>
      <c r="M1391" s="16"/>
      <c r="O1391" s="16"/>
      <c r="R1391" s="16"/>
      <c r="T1391" s="16"/>
      <c r="W1391" s="16"/>
      <c r="Y1391" s="16"/>
      <c r="AB1391" s="16"/>
      <c r="AD1391" s="16"/>
    </row>
    <row r="1392" spans="3:30" x14ac:dyDescent="0.6">
      <c r="C1392" s="16"/>
      <c r="E1392" s="16"/>
      <c r="H1392" s="16"/>
      <c r="J1392" s="16"/>
      <c r="M1392" s="16"/>
      <c r="O1392" s="16"/>
      <c r="R1392" s="16"/>
      <c r="T1392" s="16"/>
      <c r="W1392" s="16"/>
      <c r="Y1392" s="16"/>
      <c r="AB1392" s="16"/>
      <c r="AD1392" s="16"/>
    </row>
    <row r="1393" spans="3:30" x14ac:dyDescent="0.6">
      <c r="C1393" s="16"/>
      <c r="E1393" s="16"/>
      <c r="H1393" s="16"/>
      <c r="J1393" s="16"/>
      <c r="M1393" s="16"/>
      <c r="O1393" s="16"/>
      <c r="R1393" s="16"/>
      <c r="T1393" s="16"/>
      <c r="W1393" s="16"/>
      <c r="Y1393" s="16"/>
      <c r="AB1393" s="16"/>
      <c r="AD1393" s="16"/>
    </row>
    <row r="1394" spans="3:30" x14ac:dyDescent="0.6">
      <c r="C1394" s="16"/>
      <c r="E1394" s="16"/>
      <c r="H1394" s="16"/>
      <c r="J1394" s="16"/>
      <c r="M1394" s="16"/>
      <c r="O1394" s="16"/>
      <c r="R1394" s="16"/>
      <c r="T1394" s="16"/>
      <c r="W1394" s="16"/>
      <c r="Y1394" s="16"/>
      <c r="AB1394" s="16"/>
      <c r="AD1394" s="16"/>
    </row>
    <row r="1395" spans="3:30" x14ac:dyDescent="0.6">
      <c r="C1395" s="16"/>
      <c r="E1395" s="16"/>
      <c r="H1395" s="16"/>
      <c r="J1395" s="16"/>
      <c r="M1395" s="16"/>
      <c r="O1395" s="16"/>
      <c r="R1395" s="16"/>
      <c r="T1395" s="16"/>
      <c r="W1395" s="16"/>
      <c r="Y1395" s="16"/>
      <c r="AB1395" s="16"/>
      <c r="AD1395" s="16"/>
    </row>
    <row r="1396" spans="3:30" x14ac:dyDescent="0.6">
      <c r="C1396" s="16"/>
      <c r="E1396" s="16"/>
      <c r="H1396" s="16"/>
      <c r="J1396" s="16"/>
      <c r="M1396" s="16"/>
      <c r="O1396" s="16"/>
      <c r="R1396" s="16"/>
      <c r="T1396" s="16"/>
      <c r="W1396" s="16"/>
      <c r="Y1396" s="16"/>
      <c r="AB1396" s="16"/>
      <c r="AD1396" s="16"/>
    </row>
    <row r="1397" spans="3:30" x14ac:dyDescent="0.6">
      <c r="C1397" s="16"/>
      <c r="E1397" s="16"/>
      <c r="H1397" s="16"/>
      <c r="J1397" s="16"/>
      <c r="M1397" s="16"/>
      <c r="O1397" s="16"/>
      <c r="R1397" s="16"/>
      <c r="T1397" s="16"/>
      <c r="W1397" s="16"/>
      <c r="Y1397" s="16"/>
      <c r="AB1397" s="16"/>
      <c r="AD1397" s="16"/>
    </row>
    <row r="1398" spans="3:30" x14ac:dyDescent="0.6">
      <c r="C1398" s="16"/>
      <c r="E1398" s="16"/>
      <c r="H1398" s="16"/>
      <c r="J1398" s="16"/>
      <c r="M1398" s="16"/>
      <c r="O1398" s="16"/>
      <c r="R1398" s="16"/>
      <c r="T1398" s="16"/>
      <c r="W1398" s="16"/>
      <c r="Y1398" s="16"/>
      <c r="AB1398" s="16"/>
      <c r="AD1398" s="16"/>
    </row>
    <row r="1399" spans="3:30" x14ac:dyDescent="0.6">
      <c r="C1399" s="16"/>
      <c r="E1399" s="16"/>
      <c r="H1399" s="16"/>
      <c r="J1399" s="16"/>
      <c r="M1399" s="16"/>
      <c r="O1399" s="16"/>
      <c r="R1399" s="16"/>
      <c r="T1399" s="16"/>
      <c r="W1399" s="16"/>
      <c r="Y1399" s="16"/>
      <c r="AB1399" s="16"/>
      <c r="AD1399" s="16"/>
    </row>
    <row r="1400" spans="3:30" x14ac:dyDescent="0.6">
      <c r="C1400" s="16"/>
      <c r="E1400" s="16"/>
      <c r="H1400" s="16"/>
      <c r="J1400" s="16"/>
      <c r="M1400" s="16"/>
      <c r="O1400" s="16"/>
      <c r="R1400" s="16"/>
      <c r="T1400" s="16"/>
      <c r="W1400" s="16"/>
      <c r="Y1400" s="16"/>
      <c r="AB1400" s="16"/>
      <c r="AD1400" s="16"/>
    </row>
    <row r="1401" spans="3:30" x14ac:dyDescent="0.6">
      <c r="C1401" s="16"/>
      <c r="E1401" s="16"/>
      <c r="H1401" s="16"/>
      <c r="J1401" s="16"/>
      <c r="M1401" s="16"/>
      <c r="O1401" s="16"/>
      <c r="R1401" s="16"/>
      <c r="T1401" s="16"/>
      <c r="W1401" s="16"/>
      <c r="Y1401" s="16"/>
      <c r="AB1401" s="16"/>
      <c r="AD1401" s="16"/>
    </row>
    <row r="1402" spans="3:30" x14ac:dyDescent="0.6">
      <c r="C1402" s="16"/>
      <c r="E1402" s="16"/>
      <c r="H1402" s="16"/>
      <c r="J1402" s="16"/>
      <c r="M1402" s="16"/>
      <c r="O1402" s="16"/>
      <c r="R1402" s="16"/>
      <c r="T1402" s="16"/>
      <c r="W1402" s="16"/>
      <c r="Y1402" s="16"/>
      <c r="AB1402" s="16"/>
      <c r="AD1402" s="16"/>
    </row>
    <row r="1403" spans="3:30" x14ac:dyDescent="0.6">
      <c r="C1403" s="16"/>
      <c r="E1403" s="16"/>
      <c r="H1403" s="16"/>
      <c r="J1403" s="16"/>
      <c r="M1403" s="16"/>
      <c r="O1403" s="16"/>
      <c r="R1403" s="16"/>
      <c r="T1403" s="16"/>
      <c r="W1403" s="16"/>
      <c r="Y1403" s="16"/>
      <c r="AB1403" s="16"/>
      <c r="AD1403" s="16"/>
    </row>
    <row r="1404" spans="3:30" x14ac:dyDescent="0.6">
      <c r="C1404" s="16"/>
      <c r="E1404" s="16"/>
      <c r="H1404" s="16"/>
      <c r="J1404" s="16"/>
      <c r="M1404" s="16"/>
      <c r="O1404" s="16"/>
      <c r="R1404" s="16"/>
      <c r="T1404" s="16"/>
      <c r="W1404" s="16"/>
      <c r="Y1404" s="16"/>
      <c r="AB1404" s="16"/>
      <c r="AD1404" s="16"/>
    </row>
    <row r="1405" spans="3:30" x14ac:dyDescent="0.6">
      <c r="C1405" s="16"/>
      <c r="E1405" s="16"/>
      <c r="H1405" s="16"/>
      <c r="J1405" s="16"/>
      <c r="M1405" s="16"/>
      <c r="O1405" s="16"/>
      <c r="R1405" s="16"/>
      <c r="T1405" s="16"/>
      <c r="W1405" s="16"/>
      <c r="Y1405" s="16"/>
      <c r="AB1405" s="16"/>
      <c r="AD1405" s="16"/>
    </row>
    <row r="1406" spans="3:30" x14ac:dyDescent="0.6">
      <c r="C1406" s="16"/>
      <c r="E1406" s="16"/>
      <c r="H1406" s="16"/>
      <c r="J1406" s="16"/>
      <c r="M1406" s="16"/>
      <c r="O1406" s="16"/>
      <c r="R1406" s="16"/>
      <c r="T1406" s="16"/>
      <c r="W1406" s="16"/>
      <c r="Y1406" s="16"/>
      <c r="AB1406" s="16"/>
      <c r="AD1406" s="16"/>
    </row>
    <row r="1407" spans="3:30" x14ac:dyDescent="0.6">
      <c r="C1407" s="16"/>
      <c r="E1407" s="16"/>
      <c r="H1407" s="16"/>
      <c r="J1407" s="16"/>
      <c r="M1407" s="16"/>
      <c r="O1407" s="16"/>
      <c r="R1407" s="16"/>
      <c r="T1407" s="16"/>
      <c r="W1407" s="16"/>
      <c r="Y1407" s="16"/>
      <c r="AB1407" s="16"/>
      <c r="AD1407" s="16"/>
    </row>
    <row r="1408" spans="3:30" x14ac:dyDescent="0.6">
      <c r="C1408" s="16"/>
      <c r="E1408" s="16"/>
      <c r="H1408" s="16"/>
      <c r="J1408" s="16"/>
      <c r="M1408" s="16"/>
      <c r="O1408" s="16"/>
      <c r="R1408" s="16"/>
      <c r="T1408" s="16"/>
      <c r="W1408" s="16"/>
      <c r="Y1408" s="16"/>
      <c r="AB1408" s="16"/>
      <c r="AD1408" s="16"/>
    </row>
    <row r="1409" spans="3:30" x14ac:dyDescent="0.6">
      <c r="C1409" s="16"/>
      <c r="E1409" s="16"/>
      <c r="H1409" s="16"/>
      <c r="J1409" s="16"/>
      <c r="M1409" s="16"/>
      <c r="O1409" s="16"/>
      <c r="R1409" s="16"/>
      <c r="T1409" s="16"/>
      <c r="W1409" s="16"/>
      <c r="Y1409" s="16"/>
      <c r="AB1409" s="16"/>
      <c r="AD1409" s="16"/>
    </row>
    <row r="1410" spans="3:30" x14ac:dyDescent="0.6">
      <c r="C1410" s="16"/>
      <c r="E1410" s="16"/>
      <c r="H1410" s="16"/>
      <c r="J1410" s="16"/>
      <c r="M1410" s="16"/>
      <c r="O1410" s="16"/>
      <c r="R1410" s="16"/>
      <c r="T1410" s="16"/>
      <c r="W1410" s="16"/>
      <c r="Y1410" s="16"/>
      <c r="AB1410" s="16"/>
      <c r="AD1410" s="16"/>
    </row>
    <row r="1411" spans="3:30" x14ac:dyDescent="0.6">
      <c r="C1411" s="16"/>
      <c r="E1411" s="16"/>
      <c r="H1411" s="16"/>
      <c r="J1411" s="16"/>
      <c r="M1411" s="16"/>
      <c r="O1411" s="16"/>
      <c r="R1411" s="16"/>
      <c r="T1411" s="16"/>
      <c r="W1411" s="16"/>
      <c r="Y1411" s="16"/>
      <c r="AB1411" s="16"/>
      <c r="AD1411" s="16"/>
    </row>
    <row r="1412" spans="3:30" x14ac:dyDescent="0.6">
      <c r="C1412" s="16"/>
      <c r="E1412" s="16"/>
      <c r="H1412" s="16"/>
      <c r="J1412" s="16"/>
      <c r="M1412" s="16"/>
      <c r="O1412" s="16"/>
      <c r="R1412" s="16"/>
      <c r="T1412" s="16"/>
      <c r="W1412" s="16"/>
      <c r="Y1412" s="16"/>
      <c r="AB1412" s="16"/>
      <c r="AD1412" s="16"/>
    </row>
    <row r="1413" spans="3:30" x14ac:dyDescent="0.6">
      <c r="C1413" s="16"/>
      <c r="E1413" s="16"/>
      <c r="H1413" s="16"/>
      <c r="J1413" s="16"/>
      <c r="M1413" s="16"/>
      <c r="O1413" s="16"/>
      <c r="R1413" s="16"/>
      <c r="T1413" s="16"/>
      <c r="W1413" s="16"/>
      <c r="Y1413" s="16"/>
      <c r="AB1413" s="16"/>
      <c r="AD1413" s="16"/>
    </row>
    <row r="1414" spans="3:30" x14ac:dyDescent="0.6">
      <c r="C1414" s="16"/>
      <c r="E1414" s="16"/>
      <c r="H1414" s="16"/>
      <c r="J1414" s="16"/>
      <c r="M1414" s="16"/>
      <c r="O1414" s="16"/>
      <c r="R1414" s="16"/>
      <c r="T1414" s="16"/>
      <c r="W1414" s="16"/>
      <c r="Y1414" s="16"/>
      <c r="AB1414" s="16"/>
      <c r="AD1414" s="16"/>
    </row>
    <row r="1415" spans="3:30" x14ac:dyDescent="0.6">
      <c r="C1415" s="16"/>
      <c r="E1415" s="16"/>
      <c r="H1415" s="16"/>
      <c r="J1415" s="16"/>
      <c r="M1415" s="16"/>
      <c r="O1415" s="16"/>
      <c r="R1415" s="16"/>
      <c r="T1415" s="16"/>
      <c r="W1415" s="16"/>
      <c r="Y1415" s="16"/>
      <c r="AB1415" s="16"/>
      <c r="AD1415" s="16"/>
    </row>
    <row r="1416" spans="3:30" x14ac:dyDescent="0.6">
      <c r="C1416" s="16"/>
      <c r="E1416" s="16"/>
      <c r="H1416" s="16"/>
      <c r="J1416" s="16"/>
      <c r="M1416" s="16"/>
      <c r="O1416" s="16"/>
      <c r="R1416" s="16"/>
      <c r="T1416" s="16"/>
      <c r="W1416" s="16"/>
      <c r="Y1416" s="16"/>
      <c r="AB1416" s="16"/>
      <c r="AD1416" s="16"/>
    </row>
    <row r="1417" spans="3:30" x14ac:dyDescent="0.6">
      <c r="C1417" s="16"/>
      <c r="E1417" s="16"/>
      <c r="H1417" s="16"/>
      <c r="J1417" s="16"/>
      <c r="M1417" s="16"/>
      <c r="O1417" s="16"/>
      <c r="R1417" s="16"/>
      <c r="T1417" s="16"/>
      <c r="W1417" s="16"/>
      <c r="Y1417" s="16"/>
      <c r="AB1417" s="16"/>
      <c r="AD1417" s="16"/>
    </row>
    <row r="1418" spans="3:30" x14ac:dyDescent="0.6">
      <c r="C1418" s="16"/>
      <c r="E1418" s="16"/>
      <c r="H1418" s="16"/>
      <c r="J1418" s="16"/>
      <c r="M1418" s="16"/>
      <c r="O1418" s="16"/>
      <c r="R1418" s="16"/>
      <c r="T1418" s="16"/>
      <c r="W1418" s="16"/>
      <c r="Y1418" s="16"/>
      <c r="AB1418" s="16"/>
      <c r="AD1418" s="16"/>
    </row>
    <row r="1419" spans="3:30" x14ac:dyDescent="0.6">
      <c r="C1419" s="16"/>
      <c r="E1419" s="16"/>
      <c r="H1419" s="16"/>
      <c r="J1419" s="16"/>
      <c r="M1419" s="16"/>
      <c r="O1419" s="16"/>
      <c r="R1419" s="16"/>
      <c r="T1419" s="16"/>
      <c r="W1419" s="16"/>
      <c r="Y1419" s="16"/>
      <c r="AB1419" s="16"/>
      <c r="AD1419" s="16"/>
    </row>
    <row r="1420" spans="3:30" x14ac:dyDescent="0.6">
      <c r="C1420" s="16"/>
      <c r="E1420" s="16"/>
      <c r="H1420" s="16"/>
      <c r="J1420" s="16"/>
      <c r="M1420" s="16"/>
      <c r="O1420" s="16"/>
      <c r="R1420" s="16"/>
      <c r="T1420" s="16"/>
      <c r="W1420" s="16"/>
      <c r="Y1420" s="16"/>
      <c r="AB1420" s="16"/>
      <c r="AD1420" s="16"/>
    </row>
    <row r="1421" spans="3:30" x14ac:dyDescent="0.6">
      <c r="C1421" s="16"/>
      <c r="E1421" s="16"/>
      <c r="H1421" s="16"/>
      <c r="J1421" s="16"/>
      <c r="M1421" s="16"/>
      <c r="O1421" s="16"/>
      <c r="R1421" s="16"/>
      <c r="T1421" s="16"/>
      <c r="W1421" s="16"/>
      <c r="Y1421" s="16"/>
      <c r="AB1421" s="16"/>
      <c r="AD1421" s="16"/>
    </row>
    <row r="1422" spans="3:30" x14ac:dyDescent="0.6">
      <c r="C1422" s="16"/>
      <c r="E1422" s="16"/>
      <c r="H1422" s="16"/>
      <c r="J1422" s="16"/>
      <c r="M1422" s="16"/>
      <c r="O1422" s="16"/>
      <c r="R1422" s="16"/>
      <c r="T1422" s="16"/>
      <c r="W1422" s="16"/>
      <c r="Y1422" s="16"/>
      <c r="AB1422" s="16"/>
      <c r="AD1422" s="16"/>
    </row>
    <row r="1423" spans="3:30" x14ac:dyDescent="0.6">
      <c r="C1423" s="16"/>
      <c r="E1423" s="16"/>
      <c r="H1423" s="16"/>
      <c r="J1423" s="16"/>
      <c r="M1423" s="16"/>
      <c r="O1423" s="16"/>
      <c r="R1423" s="16"/>
      <c r="T1423" s="16"/>
      <c r="W1423" s="16"/>
      <c r="Y1423" s="16"/>
      <c r="AB1423" s="16"/>
      <c r="AD1423" s="16"/>
    </row>
    <row r="1424" spans="3:30" x14ac:dyDescent="0.6">
      <c r="C1424" s="16"/>
      <c r="E1424" s="16"/>
      <c r="H1424" s="16"/>
      <c r="J1424" s="16"/>
      <c r="M1424" s="16"/>
      <c r="O1424" s="16"/>
      <c r="R1424" s="16"/>
      <c r="T1424" s="16"/>
      <c r="W1424" s="16"/>
      <c r="Y1424" s="16"/>
      <c r="AB1424" s="16"/>
      <c r="AD1424" s="16"/>
    </row>
    <row r="1425" spans="3:30" x14ac:dyDescent="0.6">
      <c r="C1425" s="16"/>
      <c r="E1425" s="16"/>
      <c r="H1425" s="16"/>
      <c r="J1425" s="16"/>
      <c r="M1425" s="16"/>
      <c r="O1425" s="16"/>
      <c r="R1425" s="16"/>
      <c r="T1425" s="16"/>
      <c r="W1425" s="16"/>
      <c r="Y1425" s="16"/>
      <c r="AB1425" s="16"/>
      <c r="AD1425" s="16"/>
    </row>
    <row r="1426" spans="3:30" x14ac:dyDescent="0.6">
      <c r="C1426" s="16"/>
      <c r="E1426" s="16"/>
      <c r="H1426" s="16"/>
      <c r="J1426" s="16"/>
      <c r="M1426" s="16"/>
      <c r="O1426" s="16"/>
      <c r="R1426" s="16"/>
      <c r="T1426" s="16"/>
      <c r="W1426" s="16"/>
      <c r="Y1426" s="16"/>
      <c r="AB1426" s="16"/>
      <c r="AD1426" s="16"/>
    </row>
    <row r="1427" spans="3:30" x14ac:dyDescent="0.6">
      <c r="C1427" s="16"/>
      <c r="E1427" s="16"/>
      <c r="H1427" s="16"/>
      <c r="J1427" s="16"/>
      <c r="M1427" s="16"/>
      <c r="O1427" s="16"/>
      <c r="R1427" s="16"/>
      <c r="T1427" s="16"/>
      <c r="W1427" s="16"/>
      <c r="Y1427" s="16"/>
      <c r="AB1427" s="16"/>
      <c r="AD1427" s="16"/>
    </row>
    <row r="1428" spans="3:30" x14ac:dyDescent="0.6">
      <c r="C1428" s="16"/>
      <c r="E1428" s="16"/>
      <c r="H1428" s="16"/>
      <c r="J1428" s="16"/>
      <c r="M1428" s="16"/>
      <c r="O1428" s="16"/>
      <c r="R1428" s="16"/>
      <c r="T1428" s="16"/>
      <c r="W1428" s="16"/>
      <c r="Y1428" s="16"/>
      <c r="AB1428" s="16"/>
      <c r="AD1428" s="16"/>
    </row>
    <row r="1429" spans="3:30" x14ac:dyDescent="0.6">
      <c r="C1429" s="16"/>
      <c r="E1429" s="16"/>
      <c r="H1429" s="16"/>
      <c r="J1429" s="16"/>
      <c r="M1429" s="16"/>
      <c r="O1429" s="16"/>
      <c r="R1429" s="16"/>
      <c r="T1429" s="16"/>
      <c r="W1429" s="16"/>
      <c r="Y1429" s="16"/>
      <c r="AB1429" s="16"/>
      <c r="AD1429" s="16"/>
    </row>
    <row r="1430" spans="3:30" x14ac:dyDescent="0.6">
      <c r="C1430" s="16"/>
      <c r="E1430" s="16"/>
      <c r="H1430" s="16"/>
      <c r="J1430" s="16"/>
      <c r="M1430" s="16"/>
      <c r="O1430" s="16"/>
      <c r="R1430" s="16"/>
      <c r="T1430" s="16"/>
      <c r="W1430" s="16"/>
      <c r="Y1430" s="16"/>
      <c r="AB1430" s="16"/>
      <c r="AD1430" s="16"/>
    </row>
    <row r="1431" spans="3:30" x14ac:dyDescent="0.6">
      <c r="C1431" s="16"/>
      <c r="E1431" s="16"/>
      <c r="H1431" s="16"/>
      <c r="J1431" s="16"/>
      <c r="M1431" s="16"/>
      <c r="O1431" s="16"/>
      <c r="R1431" s="16"/>
      <c r="T1431" s="16"/>
      <c r="W1431" s="16"/>
      <c r="Y1431" s="16"/>
      <c r="AB1431" s="16"/>
      <c r="AD1431" s="16"/>
    </row>
    <row r="1432" spans="3:30" x14ac:dyDescent="0.6">
      <c r="C1432" s="16"/>
      <c r="E1432" s="16"/>
      <c r="H1432" s="16"/>
      <c r="J1432" s="16"/>
      <c r="M1432" s="16"/>
      <c r="O1432" s="16"/>
      <c r="R1432" s="16"/>
      <c r="T1432" s="16"/>
      <c r="W1432" s="16"/>
      <c r="Y1432" s="16"/>
      <c r="AB1432" s="16"/>
      <c r="AD1432" s="16"/>
    </row>
    <row r="1433" spans="3:30" x14ac:dyDescent="0.6">
      <c r="C1433" s="16"/>
      <c r="E1433" s="16"/>
      <c r="H1433" s="16"/>
      <c r="J1433" s="16"/>
      <c r="M1433" s="16"/>
      <c r="O1433" s="16"/>
      <c r="R1433" s="16"/>
      <c r="T1433" s="16"/>
      <c r="W1433" s="16"/>
      <c r="Y1433" s="16"/>
      <c r="AB1433" s="16"/>
      <c r="AD1433" s="16"/>
    </row>
    <row r="1434" spans="3:30" x14ac:dyDescent="0.6">
      <c r="C1434" s="16"/>
      <c r="E1434" s="16"/>
      <c r="H1434" s="16"/>
      <c r="J1434" s="16"/>
      <c r="M1434" s="16"/>
      <c r="O1434" s="16"/>
      <c r="R1434" s="16"/>
      <c r="T1434" s="16"/>
      <c r="W1434" s="16"/>
      <c r="Y1434" s="16"/>
      <c r="AB1434" s="16"/>
      <c r="AD1434" s="16"/>
    </row>
    <row r="1435" spans="3:30" x14ac:dyDescent="0.6">
      <c r="C1435" s="16"/>
      <c r="E1435" s="16"/>
      <c r="H1435" s="16"/>
      <c r="J1435" s="16"/>
      <c r="M1435" s="16"/>
      <c r="O1435" s="16"/>
      <c r="R1435" s="16"/>
      <c r="T1435" s="16"/>
      <c r="W1435" s="16"/>
      <c r="Y1435" s="16"/>
      <c r="AB1435" s="16"/>
      <c r="AD1435" s="16"/>
    </row>
    <row r="1436" spans="3:30" x14ac:dyDescent="0.6">
      <c r="C1436" s="16"/>
      <c r="E1436" s="16"/>
      <c r="H1436" s="16"/>
      <c r="J1436" s="16"/>
      <c r="M1436" s="16"/>
      <c r="O1436" s="16"/>
      <c r="R1436" s="16"/>
      <c r="T1436" s="16"/>
      <c r="W1436" s="16"/>
      <c r="Y1436" s="16"/>
      <c r="AB1436" s="16"/>
      <c r="AD1436" s="16"/>
    </row>
    <row r="1437" spans="3:30" x14ac:dyDescent="0.6">
      <c r="C1437" s="16"/>
      <c r="E1437" s="16"/>
      <c r="H1437" s="16"/>
      <c r="J1437" s="16"/>
      <c r="M1437" s="16"/>
      <c r="O1437" s="16"/>
      <c r="R1437" s="16"/>
      <c r="T1437" s="16"/>
      <c r="W1437" s="16"/>
      <c r="Y1437" s="16"/>
      <c r="AB1437" s="16"/>
      <c r="AD1437" s="16"/>
    </row>
    <row r="1438" spans="3:30" x14ac:dyDescent="0.6">
      <c r="C1438" s="16"/>
      <c r="E1438" s="16"/>
      <c r="H1438" s="16"/>
      <c r="J1438" s="16"/>
      <c r="M1438" s="16"/>
      <c r="O1438" s="16"/>
      <c r="R1438" s="16"/>
      <c r="T1438" s="16"/>
      <c r="W1438" s="16"/>
      <c r="Y1438" s="16"/>
      <c r="AB1438" s="16"/>
      <c r="AD1438" s="16"/>
    </row>
    <row r="1439" spans="3:30" x14ac:dyDescent="0.6">
      <c r="C1439" s="16"/>
      <c r="E1439" s="16"/>
      <c r="H1439" s="16"/>
      <c r="J1439" s="16"/>
      <c r="M1439" s="16"/>
      <c r="O1439" s="16"/>
      <c r="R1439" s="16"/>
      <c r="T1439" s="16"/>
      <c r="W1439" s="16"/>
      <c r="Y1439" s="16"/>
      <c r="AB1439" s="16"/>
      <c r="AD1439" s="16"/>
    </row>
    <row r="1440" spans="3:30" x14ac:dyDescent="0.6">
      <c r="C1440" s="16"/>
      <c r="E1440" s="16"/>
      <c r="H1440" s="16"/>
      <c r="J1440" s="16"/>
      <c r="M1440" s="16"/>
      <c r="O1440" s="16"/>
      <c r="R1440" s="16"/>
      <c r="T1440" s="16"/>
      <c r="W1440" s="16"/>
      <c r="Y1440" s="16"/>
      <c r="AB1440" s="16"/>
      <c r="AD1440" s="16"/>
    </row>
    <row r="1441" spans="3:30" x14ac:dyDescent="0.6">
      <c r="C1441" s="16"/>
      <c r="E1441" s="16"/>
      <c r="H1441" s="16"/>
      <c r="J1441" s="16"/>
      <c r="M1441" s="16"/>
      <c r="O1441" s="16"/>
      <c r="R1441" s="16"/>
      <c r="T1441" s="16"/>
      <c r="W1441" s="16"/>
      <c r="Y1441" s="16"/>
      <c r="AB1441" s="16"/>
      <c r="AD1441" s="16"/>
    </row>
    <row r="1442" spans="3:30" x14ac:dyDescent="0.6">
      <c r="C1442" s="16"/>
      <c r="E1442" s="16"/>
      <c r="H1442" s="16"/>
      <c r="J1442" s="16"/>
      <c r="M1442" s="16"/>
      <c r="O1442" s="16"/>
      <c r="R1442" s="16"/>
      <c r="T1442" s="16"/>
      <c r="W1442" s="16"/>
      <c r="Y1442" s="16"/>
      <c r="AB1442" s="16"/>
      <c r="AD1442" s="16"/>
    </row>
    <row r="1443" spans="3:30" x14ac:dyDescent="0.6">
      <c r="C1443" s="16"/>
      <c r="E1443" s="16"/>
      <c r="H1443" s="16"/>
      <c r="J1443" s="16"/>
      <c r="M1443" s="16"/>
      <c r="O1443" s="16"/>
      <c r="R1443" s="16"/>
      <c r="T1443" s="16"/>
      <c r="W1443" s="16"/>
      <c r="Y1443" s="16"/>
      <c r="AB1443" s="16"/>
      <c r="AD1443" s="16"/>
    </row>
    <row r="1444" spans="3:30" x14ac:dyDescent="0.6">
      <c r="C1444" s="16"/>
      <c r="E1444" s="16"/>
      <c r="H1444" s="16"/>
      <c r="J1444" s="16"/>
      <c r="M1444" s="16"/>
      <c r="O1444" s="16"/>
      <c r="R1444" s="16"/>
      <c r="T1444" s="16"/>
      <c r="W1444" s="16"/>
      <c r="Y1444" s="16"/>
      <c r="AB1444" s="16"/>
      <c r="AD1444" s="16"/>
    </row>
    <row r="1445" spans="3:30" x14ac:dyDescent="0.6">
      <c r="C1445" s="16"/>
      <c r="E1445" s="16"/>
      <c r="H1445" s="16"/>
      <c r="J1445" s="16"/>
      <c r="M1445" s="16"/>
      <c r="O1445" s="16"/>
      <c r="R1445" s="16"/>
      <c r="T1445" s="16"/>
      <c r="W1445" s="16"/>
      <c r="Y1445" s="16"/>
      <c r="AB1445" s="16"/>
      <c r="AD1445" s="16"/>
    </row>
    <row r="1446" spans="3:30" x14ac:dyDescent="0.6">
      <c r="C1446" s="16"/>
      <c r="E1446" s="16"/>
      <c r="H1446" s="16"/>
      <c r="J1446" s="16"/>
      <c r="M1446" s="16"/>
      <c r="O1446" s="16"/>
      <c r="R1446" s="16"/>
      <c r="T1446" s="16"/>
      <c r="W1446" s="16"/>
      <c r="Y1446" s="16"/>
      <c r="AB1446" s="16"/>
      <c r="AD1446" s="16"/>
    </row>
    <row r="1447" spans="3:30" x14ac:dyDescent="0.6">
      <c r="C1447" s="16"/>
      <c r="E1447" s="16"/>
      <c r="H1447" s="16"/>
      <c r="J1447" s="16"/>
      <c r="M1447" s="16"/>
      <c r="O1447" s="16"/>
      <c r="R1447" s="16"/>
      <c r="T1447" s="16"/>
      <c r="W1447" s="16"/>
      <c r="Y1447" s="16"/>
      <c r="AB1447" s="16"/>
      <c r="AD1447" s="16"/>
    </row>
    <row r="1448" spans="3:30" x14ac:dyDescent="0.6">
      <c r="C1448" s="16"/>
      <c r="E1448" s="16"/>
      <c r="H1448" s="16"/>
      <c r="J1448" s="16"/>
      <c r="M1448" s="16"/>
      <c r="O1448" s="16"/>
      <c r="R1448" s="16"/>
      <c r="T1448" s="16"/>
      <c r="W1448" s="16"/>
      <c r="Y1448" s="16"/>
      <c r="AB1448" s="16"/>
      <c r="AD1448" s="16"/>
    </row>
    <row r="1449" spans="3:30" x14ac:dyDescent="0.6">
      <c r="C1449" s="16"/>
      <c r="E1449" s="16"/>
      <c r="H1449" s="16"/>
      <c r="J1449" s="16"/>
      <c r="M1449" s="16"/>
      <c r="O1449" s="16"/>
      <c r="R1449" s="16"/>
      <c r="T1449" s="16"/>
      <c r="W1449" s="16"/>
      <c r="Y1449" s="16"/>
      <c r="AB1449" s="16"/>
      <c r="AD1449" s="16"/>
    </row>
    <row r="1450" spans="3:30" x14ac:dyDescent="0.6">
      <c r="C1450" s="16"/>
      <c r="E1450" s="16"/>
      <c r="H1450" s="16"/>
      <c r="J1450" s="16"/>
      <c r="M1450" s="16"/>
      <c r="O1450" s="16"/>
      <c r="R1450" s="16"/>
      <c r="T1450" s="16"/>
      <c r="W1450" s="16"/>
      <c r="Y1450" s="16"/>
      <c r="AB1450" s="16"/>
      <c r="AD1450" s="16"/>
    </row>
    <row r="1451" spans="3:30" x14ac:dyDescent="0.6">
      <c r="C1451" s="16"/>
      <c r="E1451" s="16"/>
      <c r="H1451" s="16"/>
      <c r="J1451" s="16"/>
      <c r="M1451" s="16"/>
      <c r="O1451" s="16"/>
      <c r="R1451" s="16"/>
      <c r="T1451" s="16"/>
      <c r="W1451" s="16"/>
      <c r="Y1451" s="16"/>
      <c r="AB1451" s="16"/>
      <c r="AD1451" s="16"/>
    </row>
    <row r="1452" spans="3:30" x14ac:dyDescent="0.6">
      <c r="C1452" s="16"/>
      <c r="E1452" s="16"/>
      <c r="H1452" s="16"/>
      <c r="J1452" s="16"/>
      <c r="M1452" s="16"/>
      <c r="O1452" s="16"/>
      <c r="R1452" s="16"/>
      <c r="T1452" s="16"/>
      <c r="W1452" s="16"/>
      <c r="Y1452" s="16"/>
      <c r="AB1452" s="16"/>
      <c r="AD1452" s="16"/>
    </row>
    <row r="1453" spans="3:30" x14ac:dyDescent="0.6">
      <c r="C1453" s="16"/>
      <c r="E1453" s="16"/>
      <c r="H1453" s="16"/>
      <c r="J1453" s="16"/>
      <c r="M1453" s="16"/>
      <c r="O1453" s="16"/>
      <c r="R1453" s="16"/>
      <c r="T1453" s="16"/>
      <c r="W1453" s="16"/>
      <c r="Y1453" s="16"/>
      <c r="AB1453" s="16"/>
      <c r="AD1453" s="16"/>
    </row>
    <row r="1454" spans="3:30" x14ac:dyDescent="0.6">
      <c r="C1454" s="16"/>
      <c r="E1454" s="16"/>
      <c r="H1454" s="16"/>
      <c r="J1454" s="16"/>
      <c r="M1454" s="16"/>
      <c r="O1454" s="16"/>
      <c r="R1454" s="16"/>
      <c r="T1454" s="16"/>
      <c r="W1454" s="16"/>
      <c r="Y1454" s="16"/>
      <c r="AB1454" s="16"/>
      <c r="AD1454" s="16"/>
    </row>
    <row r="1455" spans="3:30" x14ac:dyDescent="0.6">
      <c r="C1455" s="16"/>
      <c r="E1455" s="16"/>
      <c r="H1455" s="16"/>
      <c r="J1455" s="16"/>
      <c r="M1455" s="16"/>
      <c r="O1455" s="16"/>
      <c r="R1455" s="16"/>
      <c r="T1455" s="16"/>
      <c r="W1455" s="16"/>
      <c r="Y1455" s="16"/>
      <c r="AB1455" s="16"/>
      <c r="AD1455" s="16"/>
    </row>
    <row r="1456" spans="3:30" x14ac:dyDescent="0.6">
      <c r="C1456" s="16"/>
      <c r="E1456" s="16"/>
      <c r="H1456" s="16"/>
      <c r="J1456" s="16"/>
      <c r="M1456" s="16"/>
      <c r="O1456" s="16"/>
      <c r="R1456" s="16"/>
      <c r="T1456" s="16"/>
      <c r="W1456" s="16"/>
      <c r="Y1456" s="16"/>
      <c r="AB1456" s="16"/>
      <c r="AD1456" s="16"/>
    </row>
    <row r="1457" spans="3:30" x14ac:dyDescent="0.6">
      <c r="C1457" s="16"/>
      <c r="E1457" s="16"/>
      <c r="H1457" s="16"/>
      <c r="J1457" s="16"/>
      <c r="M1457" s="16"/>
      <c r="O1457" s="16"/>
      <c r="R1457" s="16"/>
      <c r="T1457" s="16"/>
      <c r="W1457" s="16"/>
      <c r="Y1457" s="16"/>
      <c r="AB1457" s="16"/>
      <c r="AD1457" s="16"/>
    </row>
    <row r="1458" spans="3:30" x14ac:dyDescent="0.6">
      <c r="C1458" s="16"/>
      <c r="E1458" s="16"/>
      <c r="H1458" s="16"/>
      <c r="J1458" s="16"/>
      <c r="M1458" s="16"/>
      <c r="O1458" s="16"/>
      <c r="R1458" s="16"/>
      <c r="T1458" s="16"/>
      <c r="W1458" s="16"/>
      <c r="Y1458" s="16"/>
      <c r="AB1458" s="16"/>
      <c r="AD1458" s="16"/>
    </row>
    <row r="1459" spans="3:30" x14ac:dyDescent="0.6">
      <c r="C1459" s="16"/>
      <c r="E1459" s="16"/>
      <c r="H1459" s="16"/>
      <c r="J1459" s="16"/>
      <c r="M1459" s="16"/>
      <c r="O1459" s="16"/>
      <c r="R1459" s="16"/>
      <c r="T1459" s="16"/>
      <c r="W1459" s="16"/>
      <c r="Y1459" s="16"/>
      <c r="AB1459" s="16"/>
      <c r="AD1459" s="16"/>
    </row>
    <row r="1460" spans="3:30" x14ac:dyDescent="0.6">
      <c r="C1460" s="16"/>
      <c r="E1460" s="16"/>
      <c r="H1460" s="16"/>
      <c r="J1460" s="16"/>
      <c r="M1460" s="16"/>
      <c r="O1460" s="16"/>
      <c r="R1460" s="16"/>
      <c r="T1460" s="16"/>
      <c r="W1460" s="16"/>
      <c r="Y1460" s="16"/>
      <c r="AB1460" s="16"/>
      <c r="AD1460" s="16"/>
    </row>
    <row r="1461" spans="3:30" x14ac:dyDescent="0.6">
      <c r="C1461" s="16"/>
      <c r="E1461" s="16"/>
      <c r="H1461" s="16"/>
      <c r="J1461" s="16"/>
      <c r="M1461" s="16"/>
      <c r="O1461" s="16"/>
      <c r="R1461" s="16"/>
      <c r="T1461" s="16"/>
      <c r="W1461" s="16"/>
      <c r="Y1461" s="16"/>
      <c r="AB1461" s="16"/>
      <c r="AD1461" s="16"/>
    </row>
    <row r="1462" spans="3:30" x14ac:dyDescent="0.6">
      <c r="C1462" s="16"/>
      <c r="E1462" s="16"/>
      <c r="H1462" s="16"/>
      <c r="J1462" s="16"/>
      <c r="M1462" s="16"/>
      <c r="O1462" s="16"/>
      <c r="R1462" s="16"/>
      <c r="T1462" s="16"/>
      <c r="W1462" s="16"/>
      <c r="Y1462" s="16"/>
      <c r="AB1462" s="16"/>
      <c r="AD1462" s="16"/>
    </row>
    <row r="1463" spans="3:30" x14ac:dyDescent="0.6">
      <c r="C1463" s="16"/>
      <c r="E1463" s="16"/>
      <c r="H1463" s="16"/>
      <c r="J1463" s="16"/>
      <c r="M1463" s="16"/>
      <c r="O1463" s="16"/>
      <c r="R1463" s="16"/>
      <c r="T1463" s="16"/>
      <c r="W1463" s="16"/>
      <c r="Y1463" s="16"/>
      <c r="AB1463" s="16"/>
      <c r="AD1463" s="16"/>
    </row>
    <row r="1464" spans="3:30" x14ac:dyDescent="0.6">
      <c r="C1464" s="16"/>
      <c r="E1464" s="16"/>
      <c r="H1464" s="16"/>
      <c r="J1464" s="16"/>
      <c r="M1464" s="16"/>
      <c r="O1464" s="16"/>
      <c r="R1464" s="16"/>
      <c r="T1464" s="16"/>
      <c r="W1464" s="16"/>
      <c r="Y1464" s="16"/>
      <c r="AB1464" s="16"/>
      <c r="AD1464" s="16"/>
    </row>
    <row r="1465" spans="3:30" x14ac:dyDescent="0.6">
      <c r="C1465" s="16"/>
      <c r="E1465" s="16"/>
      <c r="H1465" s="16"/>
      <c r="J1465" s="16"/>
      <c r="M1465" s="16"/>
      <c r="O1465" s="16"/>
      <c r="R1465" s="16"/>
      <c r="T1465" s="16"/>
      <c r="W1465" s="16"/>
      <c r="Y1465" s="16"/>
      <c r="AB1465" s="16"/>
      <c r="AD1465" s="16"/>
    </row>
    <row r="1466" spans="3:30" x14ac:dyDescent="0.6">
      <c r="C1466" s="16"/>
      <c r="E1466" s="16"/>
      <c r="H1466" s="16"/>
      <c r="J1466" s="16"/>
      <c r="M1466" s="16"/>
      <c r="O1466" s="16"/>
      <c r="R1466" s="16"/>
      <c r="T1466" s="16"/>
      <c r="W1466" s="16"/>
      <c r="Y1466" s="16"/>
      <c r="AB1466" s="16"/>
      <c r="AD1466" s="16"/>
    </row>
    <row r="1467" spans="3:30" x14ac:dyDescent="0.6">
      <c r="C1467" s="16"/>
      <c r="E1467" s="16"/>
      <c r="H1467" s="16"/>
      <c r="J1467" s="16"/>
      <c r="M1467" s="16"/>
      <c r="O1467" s="16"/>
      <c r="R1467" s="16"/>
      <c r="T1467" s="16"/>
      <c r="W1467" s="16"/>
      <c r="Y1467" s="16"/>
      <c r="AB1467" s="16"/>
      <c r="AD1467" s="16"/>
    </row>
    <row r="1468" spans="3:30" x14ac:dyDescent="0.6">
      <c r="C1468" s="16"/>
      <c r="E1468" s="16"/>
      <c r="H1468" s="16"/>
      <c r="J1468" s="16"/>
      <c r="M1468" s="16"/>
      <c r="O1468" s="16"/>
      <c r="R1468" s="16"/>
      <c r="T1468" s="16"/>
      <c r="W1468" s="16"/>
      <c r="Y1468" s="16"/>
      <c r="AB1468" s="16"/>
      <c r="AD1468" s="16"/>
    </row>
    <row r="1469" spans="3:30" x14ac:dyDescent="0.6">
      <c r="C1469" s="16"/>
      <c r="E1469" s="16"/>
      <c r="H1469" s="16"/>
      <c r="J1469" s="16"/>
      <c r="M1469" s="16"/>
      <c r="O1469" s="16"/>
      <c r="R1469" s="16"/>
      <c r="T1469" s="16"/>
      <c r="W1469" s="16"/>
      <c r="Y1469" s="16"/>
      <c r="AB1469" s="16"/>
      <c r="AD1469" s="16"/>
    </row>
    <row r="1470" spans="3:30" x14ac:dyDescent="0.6">
      <c r="C1470" s="16"/>
      <c r="E1470" s="16"/>
      <c r="H1470" s="16"/>
      <c r="J1470" s="16"/>
      <c r="M1470" s="16"/>
      <c r="O1470" s="16"/>
      <c r="R1470" s="16"/>
      <c r="T1470" s="16"/>
      <c r="W1470" s="16"/>
      <c r="Y1470" s="16"/>
      <c r="AB1470" s="16"/>
      <c r="AD1470" s="16"/>
    </row>
    <row r="1471" spans="3:30" x14ac:dyDescent="0.6">
      <c r="C1471" s="16"/>
      <c r="E1471" s="16"/>
      <c r="H1471" s="16"/>
      <c r="J1471" s="16"/>
      <c r="M1471" s="16"/>
      <c r="O1471" s="16"/>
      <c r="R1471" s="16"/>
      <c r="T1471" s="16"/>
      <c r="W1471" s="16"/>
      <c r="Y1471" s="16"/>
      <c r="AB1471" s="16"/>
      <c r="AD1471" s="16"/>
    </row>
    <row r="1472" spans="3:30" x14ac:dyDescent="0.6">
      <c r="C1472" s="16"/>
      <c r="E1472" s="16"/>
      <c r="H1472" s="16"/>
      <c r="J1472" s="16"/>
      <c r="M1472" s="16"/>
      <c r="O1472" s="16"/>
      <c r="R1472" s="16"/>
      <c r="T1472" s="16"/>
      <c r="W1472" s="16"/>
      <c r="Y1472" s="16"/>
      <c r="AB1472" s="16"/>
      <c r="AD1472" s="16"/>
    </row>
    <row r="1473" spans="3:30" x14ac:dyDescent="0.6">
      <c r="C1473" s="16"/>
      <c r="E1473" s="16"/>
      <c r="H1473" s="16"/>
      <c r="J1473" s="16"/>
      <c r="M1473" s="16"/>
      <c r="O1473" s="16"/>
      <c r="R1473" s="16"/>
      <c r="T1473" s="16"/>
      <c r="W1473" s="16"/>
      <c r="Y1473" s="16"/>
      <c r="AB1473" s="16"/>
      <c r="AD1473" s="16"/>
    </row>
    <row r="1474" spans="3:30" x14ac:dyDescent="0.6">
      <c r="C1474" s="16"/>
      <c r="E1474" s="16"/>
      <c r="H1474" s="16"/>
      <c r="J1474" s="16"/>
      <c r="M1474" s="16"/>
      <c r="O1474" s="16"/>
      <c r="R1474" s="16"/>
      <c r="T1474" s="16"/>
      <c r="W1474" s="16"/>
      <c r="Y1474" s="16"/>
      <c r="AB1474" s="16"/>
      <c r="AD1474" s="16"/>
    </row>
    <row r="1475" spans="3:30" x14ac:dyDescent="0.6">
      <c r="C1475" s="16"/>
      <c r="E1475" s="16"/>
      <c r="H1475" s="16"/>
      <c r="J1475" s="16"/>
      <c r="M1475" s="16"/>
      <c r="O1475" s="16"/>
      <c r="R1475" s="16"/>
      <c r="T1475" s="16"/>
      <c r="W1475" s="16"/>
      <c r="Y1475" s="16"/>
      <c r="AB1475" s="16"/>
      <c r="AD1475" s="16"/>
    </row>
    <row r="1476" spans="3:30" x14ac:dyDescent="0.6">
      <c r="C1476" s="16"/>
      <c r="E1476" s="16"/>
      <c r="H1476" s="16"/>
      <c r="J1476" s="16"/>
      <c r="M1476" s="16"/>
      <c r="O1476" s="16"/>
      <c r="R1476" s="16"/>
      <c r="T1476" s="16"/>
      <c r="W1476" s="16"/>
      <c r="Y1476" s="16"/>
      <c r="AB1476" s="16"/>
      <c r="AD1476" s="16"/>
    </row>
    <row r="1477" spans="3:30" x14ac:dyDescent="0.6">
      <c r="C1477" s="16"/>
      <c r="E1477" s="16"/>
      <c r="H1477" s="16"/>
      <c r="J1477" s="16"/>
      <c r="M1477" s="16"/>
      <c r="O1477" s="16"/>
      <c r="R1477" s="16"/>
      <c r="T1477" s="16"/>
      <c r="W1477" s="16"/>
      <c r="Y1477" s="16"/>
      <c r="AB1477" s="16"/>
      <c r="AD1477" s="16"/>
    </row>
    <row r="1478" spans="3:30" x14ac:dyDescent="0.6">
      <c r="C1478" s="16"/>
      <c r="E1478" s="16"/>
      <c r="H1478" s="16"/>
      <c r="J1478" s="16"/>
      <c r="M1478" s="16"/>
      <c r="O1478" s="16"/>
      <c r="R1478" s="16"/>
      <c r="T1478" s="16"/>
      <c r="W1478" s="16"/>
      <c r="Y1478" s="16"/>
      <c r="AB1478" s="16"/>
      <c r="AD1478" s="16"/>
    </row>
    <row r="1479" spans="3:30" x14ac:dyDescent="0.6">
      <c r="C1479" s="16"/>
      <c r="E1479" s="16"/>
      <c r="H1479" s="16"/>
      <c r="J1479" s="16"/>
      <c r="M1479" s="16"/>
      <c r="O1479" s="16"/>
      <c r="R1479" s="16"/>
      <c r="T1479" s="16"/>
      <c r="W1479" s="16"/>
      <c r="Y1479" s="16"/>
      <c r="AB1479" s="16"/>
      <c r="AD1479" s="16"/>
    </row>
    <row r="1480" spans="3:30" x14ac:dyDescent="0.6">
      <c r="C1480" s="16"/>
      <c r="E1480" s="16"/>
      <c r="H1480" s="16"/>
      <c r="J1480" s="16"/>
      <c r="M1480" s="16"/>
      <c r="O1480" s="16"/>
      <c r="R1480" s="16"/>
      <c r="T1480" s="16"/>
      <c r="W1480" s="16"/>
      <c r="Y1480" s="16"/>
      <c r="AB1480" s="16"/>
      <c r="AD1480" s="16"/>
    </row>
    <row r="1481" spans="3:30" x14ac:dyDescent="0.6">
      <c r="C1481" s="16"/>
      <c r="E1481" s="16"/>
      <c r="H1481" s="16"/>
      <c r="J1481" s="16"/>
      <c r="M1481" s="16"/>
      <c r="O1481" s="16"/>
      <c r="R1481" s="16"/>
      <c r="T1481" s="16"/>
      <c r="W1481" s="16"/>
      <c r="Y1481" s="16"/>
      <c r="AB1481" s="16"/>
      <c r="AD1481" s="16"/>
    </row>
    <row r="1482" spans="3:30" x14ac:dyDescent="0.6">
      <c r="C1482" s="16"/>
      <c r="E1482" s="16"/>
      <c r="H1482" s="16"/>
      <c r="J1482" s="16"/>
      <c r="M1482" s="16"/>
      <c r="O1482" s="16"/>
      <c r="R1482" s="16"/>
      <c r="T1482" s="16"/>
      <c r="W1482" s="16"/>
      <c r="Y1482" s="16"/>
      <c r="AB1482" s="16"/>
      <c r="AD1482" s="16"/>
    </row>
    <row r="1483" spans="3:30" x14ac:dyDescent="0.6">
      <c r="C1483" s="16"/>
      <c r="E1483" s="16"/>
      <c r="H1483" s="16"/>
      <c r="J1483" s="16"/>
      <c r="M1483" s="16"/>
      <c r="O1483" s="16"/>
      <c r="R1483" s="16"/>
      <c r="T1483" s="16"/>
      <c r="W1483" s="16"/>
      <c r="Y1483" s="16"/>
      <c r="AB1483" s="16"/>
      <c r="AD1483" s="16"/>
    </row>
    <row r="1484" spans="3:30" x14ac:dyDescent="0.6">
      <c r="C1484" s="16"/>
      <c r="E1484" s="16"/>
      <c r="H1484" s="16"/>
      <c r="J1484" s="16"/>
      <c r="M1484" s="16"/>
      <c r="O1484" s="16"/>
      <c r="R1484" s="16"/>
      <c r="T1484" s="16"/>
      <c r="W1484" s="16"/>
      <c r="Y1484" s="16"/>
      <c r="AB1484" s="16"/>
      <c r="AD1484" s="16"/>
    </row>
    <row r="1485" spans="3:30" x14ac:dyDescent="0.6">
      <c r="C1485" s="16"/>
      <c r="E1485" s="16"/>
      <c r="H1485" s="16"/>
      <c r="J1485" s="16"/>
      <c r="M1485" s="16"/>
      <c r="O1485" s="16"/>
      <c r="R1485" s="16"/>
      <c r="T1485" s="16"/>
      <c r="W1485" s="16"/>
      <c r="Y1485" s="16"/>
      <c r="AB1485" s="16"/>
      <c r="AD1485" s="16"/>
    </row>
    <row r="1486" spans="3:30" x14ac:dyDescent="0.6">
      <c r="C1486" s="16"/>
      <c r="E1486" s="16"/>
      <c r="H1486" s="16"/>
      <c r="J1486" s="16"/>
      <c r="M1486" s="16"/>
      <c r="O1486" s="16"/>
      <c r="R1486" s="16"/>
      <c r="T1486" s="16"/>
      <c r="W1486" s="16"/>
      <c r="Y1486" s="16"/>
      <c r="AB1486" s="16"/>
      <c r="AD1486" s="16"/>
    </row>
    <row r="1487" spans="3:30" x14ac:dyDescent="0.6">
      <c r="C1487" s="16"/>
      <c r="E1487" s="16"/>
      <c r="H1487" s="16"/>
      <c r="J1487" s="16"/>
      <c r="M1487" s="16"/>
      <c r="O1487" s="16"/>
      <c r="R1487" s="16"/>
      <c r="T1487" s="16"/>
      <c r="W1487" s="16"/>
      <c r="Y1487" s="16"/>
      <c r="AB1487" s="16"/>
      <c r="AD1487" s="16"/>
    </row>
    <row r="1488" spans="3:30" x14ac:dyDescent="0.6">
      <c r="C1488" s="16"/>
      <c r="E1488" s="16"/>
      <c r="H1488" s="16"/>
      <c r="J1488" s="16"/>
      <c r="M1488" s="16"/>
      <c r="O1488" s="16"/>
      <c r="R1488" s="16"/>
      <c r="T1488" s="16"/>
      <c r="W1488" s="16"/>
      <c r="Y1488" s="16"/>
      <c r="AB1488" s="16"/>
      <c r="AD1488" s="16"/>
    </row>
    <row r="1489" spans="3:30" x14ac:dyDescent="0.6">
      <c r="C1489" s="16"/>
      <c r="E1489" s="16"/>
      <c r="H1489" s="16"/>
      <c r="J1489" s="16"/>
      <c r="M1489" s="16"/>
      <c r="O1489" s="16"/>
      <c r="R1489" s="16"/>
      <c r="T1489" s="16"/>
      <c r="W1489" s="16"/>
      <c r="Y1489" s="16"/>
      <c r="AB1489" s="16"/>
      <c r="AD1489" s="16"/>
    </row>
    <row r="1490" spans="3:30" x14ac:dyDescent="0.6">
      <c r="C1490" s="16"/>
      <c r="E1490" s="16"/>
      <c r="H1490" s="16"/>
      <c r="J1490" s="16"/>
      <c r="M1490" s="16"/>
      <c r="O1490" s="16"/>
      <c r="R1490" s="16"/>
      <c r="T1490" s="16"/>
      <c r="W1490" s="16"/>
      <c r="Y1490" s="16"/>
      <c r="AB1490" s="16"/>
      <c r="AD1490" s="16"/>
    </row>
    <row r="1491" spans="3:30" x14ac:dyDescent="0.6">
      <c r="C1491" s="16"/>
      <c r="E1491" s="16"/>
      <c r="H1491" s="16"/>
      <c r="J1491" s="16"/>
      <c r="M1491" s="16"/>
      <c r="O1491" s="16"/>
      <c r="R1491" s="16"/>
      <c r="T1491" s="16"/>
      <c r="W1491" s="16"/>
      <c r="Y1491" s="16"/>
      <c r="AB1491" s="16"/>
      <c r="AD1491" s="16"/>
    </row>
    <row r="1492" spans="3:30" x14ac:dyDescent="0.6">
      <c r="C1492" s="16"/>
      <c r="E1492" s="16"/>
      <c r="H1492" s="16"/>
      <c r="J1492" s="16"/>
      <c r="M1492" s="16"/>
      <c r="O1492" s="16"/>
      <c r="R1492" s="16"/>
      <c r="T1492" s="16"/>
      <c r="W1492" s="16"/>
      <c r="Y1492" s="16"/>
      <c r="AB1492" s="16"/>
      <c r="AD1492" s="16"/>
    </row>
    <row r="1493" spans="3:30" x14ac:dyDescent="0.6">
      <c r="C1493" s="16"/>
      <c r="E1493" s="16"/>
      <c r="H1493" s="16"/>
      <c r="J1493" s="16"/>
      <c r="M1493" s="16"/>
      <c r="O1493" s="16"/>
      <c r="R1493" s="16"/>
      <c r="T1493" s="16"/>
      <c r="W1493" s="16"/>
      <c r="Y1493" s="16"/>
      <c r="AB1493" s="16"/>
      <c r="AD1493" s="16"/>
    </row>
    <row r="1494" spans="3:30" x14ac:dyDescent="0.6">
      <c r="C1494" s="16"/>
      <c r="E1494" s="16"/>
      <c r="H1494" s="16"/>
      <c r="J1494" s="16"/>
      <c r="M1494" s="16"/>
      <c r="O1494" s="16"/>
      <c r="R1494" s="16"/>
      <c r="T1494" s="16"/>
      <c r="W1494" s="16"/>
      <c r="Y1494" s="16"/>
      <c r="AB1494" s="16"/>
      <c r="AD1494" s="16"/>
    </row>
    <row r="1495" spans="3:30" x14ac:dyDescent="0.6">
      <c r="C1495" s="16"/>
      <c r="E1495" s="16"/>
      <c r="H1495" s="16"/>
      <c r="J1495" s="16"/>
      <c r="M1495" s="16"/>
      <c r="O1495" s="16"/>
      <c r="R1495" s="16"/>
      <c r="T1495" s="16"/>
      <c r="W1495" s="16"/>
      <c r="Y1495" s="16"/>
      <c r="AB1495" s="16"/>
      <c r="AD1495" s="16"/>
    </row>
    <row r="1496" spans="3:30" x14ac:dyDescent="0.6">
      <c r="C1496" s="16"/>
      <c r="E1496" s="16"/>
      <c r="H1496" s="16"/>
      <c r="J1496" s="16"/>
      <c r="M1496" s="16"/>
      <c r="O1496" s="16"/>
      <c r="R1496" s="16"/>
      <c r="T1496" s="16"/>
      <c r="W1496" s="16"/>
      <c r="Y1496" s="16"/>
      <c r="AB1496" s="16"/>
      <c r="AD1496" s="16"/>
    </row>
    <row r="1497" spans="3:30" x14ac:dyDescent="0.6">
      <c r="C1497" s="16"/>
      <c r="E1497" s="16"/>
      <c r="H1497" s="16"/>
      <c r="J1497" s="16"/>
      <c r="M1497" s="16"/>
      <c r="O1497" s="16"/>
      <c r="R1497" s="16"/>
      <c r="T1497" s="16"/>
      <c r="W1497" s="16"/>
      <c r="Y1497" s="16"/>
      <c r="AB1497" s="16"/>
      <c r="AD1497" s="16"/>
    </row>
    <row r="1498" spans="3:30" x14ac:dyDescent="0.6">
      <c r="C1498" s="16"/>
      <c r="E1498" s="16"/>
      <c r="H1498" s="16"/>
      <c r="J1498" s="16"/>
      <c r="M1498" s="16"/>
      <c r="O1498" s="16"/>
      <c r="R1498" s="16"/>
      <c r="T1498" s="16"/>
      <c r="W1498" s="16"/>
      <c r="Y1498" s="16"/>
      <c r="AB1498" s="16"/>
      <c r="AD1498" s="16"/>
    </row>
    <row r="1499" spans="3:30" x14ac:dyDescent="0.6">
      <c r="C1499" s="16"/>
      <c r="E1499" s="16"/>
      <c r="H1499" s="16"/>
      <c r="J1499" s="16"/>
      <c r="M1499" s="16"/>
      <c r="O1499" s="16"/>
      <c r="R1499" s="16"/>
      <c r="T1499" s="16"/>
      <c r="W1499" s="16"/>
      <c r="Y1499" s="16"/>
      <c r="AB1499" s="16"/>
      <c r="AD1499" s="16"/>
    </row>
    <row r="1500" spans="3:30" x14ac:dyDescent="0.6">
      <c r="C1500" s="16"/>
      <c r="E1500" s="16"/>
      <c r="H1500" s="16"/>
      <c r="J1500" s="16"/>
      <c r="M1500" s="16"/>
      <c r="O1500" s="16"/>
      <c r="R1500" s="16"/>
      <c r="T1500" s="16"/>
      <c r="W1500" s="16"/>
      <c r="Y1500" s="16"/>
      <c r="AB1500" s="16"/>
      <c r="AD1500" s="16"/>
    </row>
    <row r="1501" spans="3:30" x14ac:dyDescent="0.6">
      <c r="C1501" s="16"/>
      <c r="E1501" s="16"/>
      <c r="H1501" s="16"/>
      <c r="J1501" s="16"/>
      <c r="M1501" s="16"/>
      <c r="O1501" s="16"/>
      <c r="R1501" s="16"/>
      <c r="T1501" s="16"/>
      <c r="W1501" s="16"/>
      <c r="Y1501" s="16"/>
      <c r="AB1501" s="16"/>
      <c r="AD1501" s="16"/>
    </row>
    <row r="1502" spans="3:30" x14ac:dyDescent="0.6">
      <c r="C1502" s="16"/>
      <c r="E1502" s="16"/>
      <c r="H1502" s="16"/>
      <c r="J1502" s="16"/>
      <c r="M1502" s="16"/>
      <c r="O1502" s="16"/>
      <c r="R1502" s="16"/>
      <c r="T1502" s="16"/>
      <c r="W1502" s="16"/>
      <c r="Y1502" s="16"/>
      <c r="AB1502" s="16"/>
      <c r="AD1502" s="16"/>
    </row>
    <row r="1503" spans="3:30" x14ac:dyDescent="0.6">
      <c r="C1503" s="16"/>
      <c r="E1503" s="16"/>
      <c r="H1503" s="16"/>
      <c r="J1503" s="16"/>
      <c r="M1503" s="16"/>
      <c r="O1503" s="16"/>
      <c r="R1503" s="16"/>
      <c r="T1503" s="16"/>
      <c r="W1503" s="16"/>
      <c r="Y1503" s="16"/>
      <c r="AB1503" s="16"/>
      <c r="AD1503" s="16"/>
    </row>
    <row r="1504" spans="3:30" x14ac:dyDescent="0.6">
      <c r="C1504" s="16"/>
      <c r="E1504" s="16"/>
      <c r="H1504" s="16"/>
      <c r="J1504" s="16"/>
      <c r="M1504" s="16"/>
      <c r="O1504" s="16"/>
      <c r="R1504" s="16"/>
      <c r="T1504" s="16"/>
      <c r="W1504" s="16"/>
      <c r="Y1504" s="16"/>
      <c r="AB1504" s="16"/>
      <c r="AD1504" s="16"/>
    </row>
    <row r="1505" spans="3:30" x14ac:dyDescent="0.6">
      <c r="C1505" s="16"/>
      <c r="E1505" s="16"/>
      <c r="H1505" s="16"/>
      <c r="J1505" s="16"/>
      <c r="M1505" s="16"/>
      <c r="O1505" s="16"/>
      <c r="R1505" s="16"/>
      <c r="T1505" s="16"/>
      <c r="W1505" s="16"/>
      <c r="Y1505" s="16"/>
      <c r="AB1505" s="16"/>
      <c r="AD1505" s="16"/>
    </row>
    <row r="1506" spans="3:30" x14ac:dyDescent="0.6">
      <c r="C1506" s="16"/>
      <c r="E1506" s="16"/>
      <c r="H1506" s="16"/>
      <c r="J1506" s="16"/>
      <c r="M1506" s="16"/>
      <c r="O1506" s="16"/>
      <c r="R1506" s="16"/>
      <c r="T1506" s="16"/>
      <c r="W1506" s="16"/>
      <c r="Y1506" s="16"/>
      <c r="AB1506" s="16"/>
      <c r="AD1506" s="16"/>
    </row>
    <row r="1507" spans="3:30" x14ac:dyDescent="0.6">
      <c r="C1507" s="16"/>
      <c r="E1507" s="16"/>
      <c r="H1507" s="16"/>
      <c r="J1507" s="16"/>
      <c r="M1507" s="16"/>
      <c r="O1507" s="16"/>
      <c r="R1507" s="16"/>
      <c r="T1507" s="16"/>
      <c r="W1507" s="16"/>
      <c r="Y1507" s="16"/>
      <c r="AB1507" s="16"/>
      <c r="AD1507" s="16"/>
    </row>
    <row r="1508" spans="3:30" x14ac:dyDescent="0.6">
      <c r="C1508" s="16"/>
      <c r="E1508" s="16"/>
      <c r="H1508" s="16"/>
      <c r="J1508" s="16"/>
      <c r="M1508" s="16"/>
      <c r="O1508" s="16"/>
      <c r="R1508" s="16"/>
      <c r="T1508" s="16"/>
      <c r="W1508" s="16"/>
      <c r="Y1508" s="16"/>
      <c r="AB1508" s="16"/>
      <c r="AD1508" s="16"/>
    </row>
    <row r="1509" spans="3:30" x14ac:dyDescent="0.6">
      <c r="C1509" s="16"/>
      <c r="E1509" s="16"/>
      <c r="H1509" s="16"/>
      <c r="J1509" s="16"/>
      <c r="M1509" s="16"/>
      <c r="O1509" s="16"/>
      <c r="R1509" s="16"/>
      <c r="T1509" s="16"/>
      <c r="W1509" s="16"/>
      <c r="Y1509" s="16"/>
      <c r="AB1509" s="16"/>
      <c r="AD1509" s="16"/>
    </row>
    <row r="1510" spans="3:30" x14ac:dyDescent="0.6">
      <c r="C1510" s="16"/>
      <c r="E1510" s="16"/>
      <c r="H1510" s="16"/>
      <c r="J1510" s="16"/>
      <c r="M1510" s="16"/>
      <c r="O1510" s="16"/>
      <c r="R1510" s="16"/>
      <c r="T1510" s="16"/>
      <c r="W1510" s="16"/>
      <c r="Y1510" s="16"/>
      <c r="AB1510" s="16"/>
      <c r="AD1510" s="16"/>
    </row>
    <row r="1511" spans="3:30" x14ac:dyDescent="0.6">
      <c r="C1511" s="16"/>
      <c r="E1511" s="16"/>
      <c r="H1511" s="16"/>
      <c r="J1511" s="16"/>
      <c r="M1511" s="16"/>
      <c r="O1511" s="16"/>
      <c r="R1511" s="16"/>
      <c r="T1511" s="16"/>
      <c r="W1511" s="16"/>
      <c r="Y1511" s="16"/>
      <c r="AB1511" s="16"/>
      <c r="AD1511" s="16"/>
    </row>
    <row r="1512" spans="3:30" x14ac:dyDescent="0.6">
      <c r="C1512" s="16"/>
      <c r="E1512" s="16"/>
      <c r="H1512" s="16"/>
      <c r="J1512" s="16"/>
      <c r="M1512" s="16"/>
      <c r="O1512" s="16"/>
      <c r="R1512" s="16"/>
      <c r="T1512" s="16"/>
      <c r="W1512" s="16"/>
      <c r="Y1512" s="16"/>
      <c r="AB1512" s="16"/>
      <c r="AD1512" s="16"/>
    </row>
    <row r="1513" spans="3:30" x14ac:dyDescent="0.6">
      <c r="C1513" s="16"/>
      <c r="E1513" s="16"/>
      <c r="H1513" s="16"/>
      <c r="J1513" s="16"/>
      <c r="M1513" s="16"/>
      <c r="O1513" s="16"/>
      <c r="R1513" s="16"/>
      <c r="T1513" s="16"/>
      <c r="W1513" s="16"/>
      <c r="Y1513" s="16"/>
      <c r="AB1513" s="16"/>
      <c r="AD1513" s="16"/>
    </row>
    <row r="1514" spans="3:30" x14ac:dyDescent="0.6">
      <c r="C1514" s="16"/>
      <c r="E1514" s="16"/>
      <c r="H1514" s="16"/>
      <c r="J1514" s="16"/>
      <c r="M1514" s="16"/>
      <c r="O1514" s="16"/>
      <c r="R1514" s="16"/>
      <c r="T1514" s="16"/>
      <c r="W1514" s="16"/>
      <c r="Y1514" s="16"/>
      <c r="AB1514" s="16"/>
      <c r="AD1514" s="16"/>
    </row>
    <row r="1515" spans="3:30" x14ac:dyDescent="0.6">
      <c r="C1515" s="16"/>
      <c r="E1515" s="16"/>
      <c r="H1515" s="16"/>
      <c r="J1515" s="16"/>
      <c r="M1515" s="16"/>
      <c r="O1515" s="16"/>
      <c r="R1515" s="16"/>
      <c r="T1515" s="16"/>
      <c r="W1515" s="16"/>
      <c r="Y1515" s="16"/>
      <c r="AB1515" s="16"/>
      <c r="AD1515" s="16"/>
    </row>
    <row r="1516" spans="3:30" x14ac:dyDescent="0.6">
      <c r="C1516" s="16"/>
      <c r="E1516" s="16"/>
      <c r="H1516" s="16"/>
      <c r="J1516" s="16"/>
      <c r="M1516" s="16"/>
      <c r="O1516" s="16"/>
      <c r="R1516" s="16"/>
      <c r="T1516" s="16"/>
      <c r="W1516" s="16"/>
      <c r="Y1516" s="16"/>
      <c r="AB1516" s="16"/>
      <c r="AD1516" s="16"/>
    </row>
    <row r="1517" spans="3:30" x14ac:dyDescent="0.6">
      <c r="C1517" s="16"/>
      <c r="E1517" s="16"/>
      <c r="H1517" s="16"/>
      <c r="J1517" s="16"/>
      <c r="M1517" s="16"/>
      <c r="O1517" s="16"/>
      <c r="R1517" s="16"/>
      <c r="T1517" s="16"/>
      <c r="W1517" s="16"/>
      <c r="Y1517" s="16"/>
      <c r="AB1517" s="16"/>
      <c r="AD1517" s="16"/>
    </row>
    <row r="1518" spans="3:30" x14ac:dyDescent="0.6">
      <c r="C1518" s="16"/>
      <c r="E1518" s="16"/>
      <c r="H1518" s="16"/>
      <c r="J1518" s="16"/>
      <c r="M1518" s="16"/>
      <c r="O1518" s="16"/>
      <c r="R1518" s="16"/>
      <c r="T1518" s="16"/>
      <c r="W1518" s="16"/>
      <c r="Y1518" s="16"/>
      <c r="AB1518" s="16"/>
      <c r="AD1518" s="16"/>
    </row>
    <row r="1519" spans="3:30" x14ac:dyDescent="0.6">
      <c r="C1519" s="16"/>
      <c r="E1519" s="16"/>
      <c r="H1519" s="16"/>
      <c r="J1519" s="16"/>
      <c r="M1519" s="16"/>
      <c r="O1519" s="16"/>
      <c r="R1519" s="16"/>
      <c r="T1519" s="16"/>
      <c r="W1519" s="16"/>
      <c r="Y1519" s="16"/>
      <c r="AB1519" s="16"/>
      <c r="AD1519" s="16"/>
    </row>
    <row r="1520" spans="3:30" x14ac:dyDescent="0.6">
      <c r="C1520" s="16"/>
      <c r="E1520" s="16"/>
      <c r="H1520" s="16"/>
      <c r="J1520" s="16"/>
      <c r="M1520" s="16"/>
      <c r="O1520" s="16"/>
      <c r="R1520" s="16"/>
      <c r="T1520" s="16"/>
      <c r="W1520" s="16"/>
      <c r="Y1520" s="16"/>
      <c r="AB1520" s="16"/>
      <c r="AD1520" s="16"/>
    </row>
    <row r="1521" spans="3:30" x14ac:dyDescent="0.6">
      <c r="C1521" s="16"/>
      <c r="E1521" s="16"/>
      <c r="H1521" s="16"/>
      <c r="J1521" s="16"/>
      <c r="M1521" s="16"/>
      <c r="O1521" s="16"/>
      <c r="R1521" s="16"/>
      <c r="T1521" s="16"/>
      <c r="W1521" s="16"/>
      <c r="Y1521" s="16"/>
      <c r="AB1521" s="16"/>
      <c r="AD1521" s="16"/>
    </row>
    <row r="1522" spans="3:30" x14ac:dyDescent="0.6">
      <c r="C1522" s="16"/>
      <c r="E1522" s="16"/>
      <c r="H1522" s="16"/>
      <c r="J1522" s="16"/>
      <c r="M1522" s="16"/>
      <c r="O1522" s="16"/>
      <c r="R1522" s="16"/>
      <c r="T1522" s="16"/>
      <c r="W1522" s="16"/>
      <c r="Y1522" s="16"/>
      <c r="AB1522" s="16"/>
      <c r="AD1522" s="16"/>
    </row>
    <row r="1523" spans="3:30" x14ac:dyDescent="0.6">
      <c r="C1523" s="16"/>
      <c r="E1523" s="16"/>
      <c r="H1523" s="16"/>
      <c r="J1523" s="16"/>
      <c r="M1523" s="16"/>
      <c r="O1523" s="16"/>
      <c r="R1523" s="16"/>
      <c r="T1523" s="16"/>
      <c r="W1523" s="16"/>
      <c r="Y1523" s="16"/>
      <c r="AB1523" s="16"/>
      <c r="AD1523" s="16"/>
    </row>
    <row r="1524" spans="3:30" x14ac:dyDescent="0.6">
      <c r="C1524" s="16"/>
      <c r="E1524" s="16"/>
      <c r="H1524" s="16"/>
      <c r="J1524" s="16"/>
      <c r="M1524" s="16"/>
      <c r="O1524" s="16"/>
      <c r="R1524" s="16"/>
      <c r="T1524" s="16"/>
      <c r="W1524" s="16"/>
      <c r="Y1524" s="16"/>
      <c r="AB1524" s="16"/>
      <c r="AD1524" s="16"/>
    </row>
    <row r="1525" spans="3:30" x14ac:dyDescent="0.6">
      <c r="C1525" s="16"/>
      <c r="E1525" s="16"/>
      <c r="H1525" s="16"/>
      <c r="J1525" s="16"/>
      <c r="M1525" s="16"/>
      <c r="O1525" s="16"/>
      <c r="R1525" s="16"/>
      <c r="T1525" s="16"/>
      <c r="W1525" s="16"/>
      <c r="Y1525" s="16"/>
      <c r="AB1525" s="16"/>
      <c r="AD1525" s="16"/>
    </row>
    <row r="1526" spans="3:30" x14ac:dyDescent="0.6">
      <c r="C1526" s="16"/>
      <c r="E1526" s="16"/>
      <c r="H1526" s="16"/>
      <c r="J1526" s="16"/>
      <c r="M1526" s="16"/>
      <c r="O1526" s="16"/>
      <c r="R1526" s="16"/>
      <c r="T1526" s="16"/>
      <c r="W1526" s="16"/>
      <c r="Y1526" s="16"/>
      <c r="AB1526" s="16"/>
      <c r="AD1526" s="16"/>
    </row>
    <row r="1527" spans="3:30" x14ac:dyDescent="0.6">
      <c r="C1527" s="16"/>
      <c r="E1527" s="16"/>
      <c r="H1527" s="16"/>
      <c r="J1527" s="16"/>
      <c r="M1527" s="16"/>
      <c r="O1527" s="16"/>
      <c r="R1527" s="16"/>
      <c r="T1527" s="16"/>
      <c r="W1527" s="16"/>
      <c r="Y1527" s="16"/>
      <c r="AB1527" s="16"/>
      <c r="AD1527" s="16"/>
    </row>
    <row r="1528" spans="3:30" x14ac:dyDescent="0.6">
      <c r="C1528" s="16"/>
      <c r="E1528" s="16"/>
      <c r="H1528" s="16"/>
      <c r="J1528" s="16"/>
      <c r="M1528" s="16"/>
      <c r="O1528" s="16"/>
      <c r="R1528" s="16"/>
      <c r="T1528" s="16"/>
      <c r="W1528" s="16"/>
      <c r="Y1528" s="16"/>
      <c r="AB1528" s="16"/>
      <c r="AD1528" s="16"/>
    </row>
    <row r="1529" spans="3:30" x14ac:dyDescent="0.6">
      <c r="C1529" s="16"/>
      <c r="E1529" s="16"/>
      <c r="H1529" s="16"/>
      <c r="J1529" s="16"/>
      <c r="M1529" s="16"/>
      <c r="O1529" s="16"/>
      <c r="R1529" s="16"/>
      <c r="T1529" s="16"/>
      <c r="W1529" s="16"/>
      <c r="Y1529" s="16"/>
      <c r="AB1529" s="16"/>
      <c r="AD1529" s="16"/>
    </row>
    <row r="1530" spans="3:30" x14ac:dyDescent="0.6">
      <c r="C1530" s="16"/>
      <c r="E1530" s="16"/>
      <c r="H1530" s="16"/>
      <c r="J1530" s="16"/>
      <c r="M1530" s="16"/>
      <c r="O1530" s="16"/>
      <c r="R1530" s="16"/>
      <c r="T1530" s="16"/>
      <c r="W1530" s="16"/>
      <c r="Y1530" s="16"/>
      <c r="AB1530" s="16"/>
      <c r="AD1530" s="16"/>
    </row>
    <row r="1531" spans="3:30" x14ac:dyDescent="0.6">
      <c r="C1531" s="16"/>
      <c r="E1531" s="16"/>
      <c r="H1531" s="16"/>
      <c r="J1531" s="16"/>
      <c r="M1531" s="16"/>
      <c r="O1531" s="16"/>
      <c r="R1531" s="16"/>
      <c r="T1531" s="16"/>
      <c r="W1531" s="16"/>
      <c r="Y1531" s="16"/>
      <c r="AB1531" s="16"/>
      <c r="AD1531" s="16"/>
    </row>
    <row r="1532" spans="3:30" x14ac:dyDescent="0.6">
      <c r="C1532" s="16"/>
      <c r="E1532" s="16"/>
      <c r="H1532" s="16"/>
      <c r="J1532" s="16"/>
      <c r="M1532" s="16"/>
      <c r="O1532" s="16"/>
      <c r="R1532" s="16"/>
      <c r="T1532" s="16"/>
      <c r="W1532" s="16"/>
      <c r="Y1532" s="16"/>
      <c r="AB1532" s="16"/>
      <c r="AD1532" s="16"/>
    </row>
    <row r="1533" spans="3:30" x14ac:dyDescent="0.6">
      <c r="C1533" s="16"/>
      <c r="E1533" s="16"/>
      <c r="H1533" s="16"/>
      <c r="J1533" s="16"/>
      <c r="M1533" s="16"/>
      <c r="O1533" s="16"/>
      <c r="R1533" s="16"/>
      <c r="T1533" s="16"/>
      <c r="W1533" s="16"/>
      <c r="Y1533" s="16"/>
      <c r="AB1533" s="16"/>
      <c r="AD1533" s="16"/>
    </row>
    <row r="1534" spans="3:30" x14ac:dyDescent="0.6">
      <c r="C1534" s="16"/>
      <c r="E1534" s="16"/>
      <c r="H1534" s="16"/>
      <c r="J1534" s="16"/>
      <c r="M1534" s="16"/>
      <c r="O1534" s="16"/>
      <c r="R1534" s="16"/>
      <c r="T1534" s="16"/>
      <c r="W1534" s="16"/>
      <c r="Y1534" s="16"/>
      <c r="AB1534" s="16"/>
      <c r="AD1534" s="16"/>
    </row>
    <row r="1535" spans="3:30" x14ac:dyDescent="0.6">
      <c r="C1535" s="16"/>
      <c r="E1535" s="16"/>
      <c r="H1535" s="16"/>
      <c r="J1535" s="16"/>
      <c r="M1535" s="16"/>
      <c r="O1535" s="16"/>
      <c r="R1535" s="16"/>
      <c r="T1535" s="16"/>
      <c r="W1535" s="16"/>
      <c r="Y1535" s="16"/>
      <c r="AB1535" s="16"/>
      <c r="AD1535" s="16"/>
    </row>
    <row r="1536" spans="3:30" x14ac:dyDescent="0.6">
      <c r="C1536" s="16"/>
      <c r="E1536" s="16"/>
      <c r="H1536" s="16"/>
      <c r="J1536" s="16"/>
      <c r="M1536" s="16"/>
      <c r="O1536" s="16"/>
      <c r="R1536" s="16"/>
      <c r="T1536" s="16"/>
      <c r="W1536" s="16"/>
      <c r="Y1536" s="16"/>
      <c r="AB1536" s="16"/>
      <c r="AD1536" s="16"/>
    </row>
    <row r="1537" spans="3:30" x14ac:dyDescent="0.6">
      <c r="C1537" s="16"/>
      <c r="E1537" s="16"/>
      <c r="H1537" s="16"/>
      <c r="J1537" s="16"/>
      <c r="M1537" s="16"/>
      <c r="O1537" s="16"/>
      <c r="R1537" s="16"/>
      <c r="T1537" s="16"/>
      <c r="W1537" s="16"/>
      <c r="Y1537" s="16"/>
      <c r="AB1537" s="16"/>
      <c r="AD1537" s="16"/>
    </row>
    <row r="1538" spans="3:30" x14ac:dyDescent="0.6">
      <c r="C1538" s="16"/>
      <c r="E1538" s="16"/>
      <c r="H1538" s="16"/>
      <c r="J1538" s="16"/>
      <c r="M1538" s="16"/>
      <c r="O1538" s="16"/>
      <c r="R1538" s="16"/>
      <c r="T1538" s="16"/>
      <c r="W1538" s="16"/>
      <c r="Y1538" s="16"/>
      <c r="AB1538" s="16"/>
      <c r="AD1538" s="16"/>
    </row>
    <row r="1539" spans="3:30" x14ac:dyDescent="0.6">
      <c r="C1539" s="16"/>
      <c r="E1539" s="16"/>
      <c r="H1539" s="16"/>
      <c r="J1539" s="16"/>
      <c r="M1539" s="16"/>
      <c r="O1539" s="16"/>
      <c r="R1539" s="16"/>
      <c r="T1539" s="16"/>
      <c r="W1539" s="16"/>
      <c r="Y1539" s="16"/>
      <c r="AB1539" s="16"/>
      <c r="AD1539" s="16"/>
    </row>
    <row r="1540" spans="3:30" x14ac:dyDescent="0.6">
      <c r="C1540" s="16"/>
      <c r="E1540" s="16"/>
      <c r="H1540" s="16"/>
      <c r="J1540" s="16"/>
      <c r="M1540" s="16"/>
      <c r="O1540" s="16"/>
      <c r="R1540" s="16"/>
      <c r="T1540" s="16"/>
      <c r="W1540" s="16"/>
      <c r="Y1540" s="16"/>
      <c r="AB1540" s="16"/>
      <c r="AD1540" s="16"/>
    </row>
    <row r="1541" spans="3:30" x14ac:dyDescent="0.6">
      <c r="C1541" s="16"/>
      <c r="E1541" s="16"/>
      <c r="H1541" s="16"/>
      <c r="J1541" s="16"/>
      <c r="M1541" s="16"/>
      <c r="O1541" s="16"/>
      <c r="R1541" s="16"/>
      <c r="T1541" s="16"/>
      <c r="W1541" s="16"/>
      <c r="Y1541" s="16"/>
      <c r="AB1541" s="16"/>
      <c r="AD1541" s="16"/>
    </row>
    <row r="1542" spans="3:30" x14ac:dyDescent="0.6">
      <c r="C1542" s="16"/>
      <c r="E1542" s="16"/>
      <c r="H1542" s="16"/>
      <c r="J1542" s="16"/>
      <c r="M1542" s="16"/>
      <c r="O1542" s="16"/>
      <c r="R1542" s="16"/>
      <c r="T1542" s="16"/>
      <c r="W1542" s="16"/>
      <c r="Y1542" s="16"/>
      <c r="AB1542" s="16"/>
      <c r="AD1542" s="16"/>
    </row>
    <row r="1543" spans="3:30" x14ac:dyDescent="0.6">
      <c r="C1543" s="16"/>
      <c r="E1543" s="16"/>
      <c r="H1543" s="16"/>
      <c r="J1543" s="16"/>
      <c r="M1543" s="16"/>
      <c r="O1543" s="16"/>
      <c r="R1543" s="16"/>
      <c r="T1543" s="16"/>
      <c r="W1543" s="16"/>
      <c r="Y1543" s="16"/>
      <c r="AB1543" s="16"/>
      <c r="AD1543" s="16"/>
    </row>
    <row r="1544" spans="3:30" x14ac:dyDescent="0.6">
      <c r="C1544" s="16"/>
      <c r="E1544" s="16"/>
      <c r="H1544" s="16"/>
      <c r="J1544" s="16"/>
      <c r="M1544" s="16"/>
      <c r="O1544" s="16"/>
      <c r="R1544" s="16"/>
      <c r="T1544" s="16"/>
      <c r="W1544" s="16"/>
      <c r="Y1544" s="16"/>
      <c r="AB1544" s="16"/>
      <c r="AD1544" s="16"/>
    </row>
    <row r="1545" spans="3:30" x14ac:dyDescent="0.6">
      <c r="C1545" s="16"/>
      <c r="E1545" s="16"/>
      <c r="H1545" s="16"/>
      <c r="J1545" s="16"/>
      <c r="M1545" s="16"/>
      <c r="O1545" s="16"/>
      <c r="R1545" s="16"/>
      <c r="T1545" s="16"/>
      <c r="W1545" s="16"/>
      <c r="Y1545" s="16"/>
      <c r="AB1545" s="16"/>
      <c r="AD1545" s="16"/>
    </row>
    <row r="1546" spans="3:30" x14ac:dyDescent="0.6">
      <c r="C1546" s="16"/>
      <c r="E1546" s="16"/>
      <c r="H1546" s="16"/>
      <c r="J1546" s="16"/>
      <c r="M1546" s="16"/>
      <c r="O1546" s="16"/>
      <c r="R1546" s="16"/>
      <c r="T1546" s="16"/>
      <c r="W1546" s="16"/>
      <c r="Y1546" s="16"/>
      <c r="AB1546" s="16"/>
      <c r="AD1546" s="16"/>
    </row>
    <row r="1547" spans="3:30" x14ac:dyDescent="0.6">
      <c r="C1547" s="16"/>
      <c r="E1547" s="16"/>
      <c r="H1547" s="16"/>
      <c r="J1547" s="16"/>
      <c r="M1547" s="16"/>
      <c r="O1547" s="16"/>
      <c r="R1547" s="16"/>
      <c r="T1547" s="16"/>
      <c r="W1547" s="16"/>
      <c r="Y1547" s="16"/>
      <c r="AB1547" s="16"/>
      <c r="AD1547" s="16"/>
    </row>
    <row r="1548" spans="3:30" x14ac:dyDescent="0.6">
      <c r="C1548" s="16"/>
      <c r="E1548" s="16"/>
      <c r="H1548" s="16"/>
      <c r="J1548" s="16"/>
      <c r="M1548" s="16"/>
      <c r="O1548" s="16"/>
      <c r="R1548" s="16"/>
      <c r="T1548" s="16"/>
      <c r="W1548" s="16"/>
      <c r="Y1548" s="16"/>
      <c r="AB1548" s="16"/>
      <c r="AD1548" s="16"/>
    </row>
    <row r="1549" spans="3:30" x14ac:dyDescent="0.6">
      <c r="C1549" s="16"/>
      <c r="E1549" s="16"/>
      <c r="H1549" s="16"/>
      <c r="J1549" s="16"/>
      <c r="M1549" s="16"/>
      <c r="O1549" s="16"/>
      <c r="R1549" s="16"/>
      <c r="T1549" s="16"/>
      <c r="W1549" s="16"/>
      <c r="Y1549" s="16"/>
      <c r="AB1549" s="16"/>
      <c r="AD1549" s="16"/>
    </row>
    <row r="1550" spans="3:30" x14ac:dyDescent="0.6">
      <c r="C1550" s="16"/>
      <c r="E1550" s="16"/>
      <c r="H1550" s="16"/>
      <c r="J1550" s="16"/>
      <c r="M1550" s="16"/>
      <c r="O1550" s="16"/>
      <c r="R1550" s="16"/>
      <c r="T1550" s="16"/>
      <c r="W1550" s="16"/>
      <c r="Y1550" s="16"/>
      <c r="AB1550" s="16"/>
      <c r="AD1550" s="16"/>
    </row>
    <row r="1551" spans="3:30" x14ac:dyDescent="0.6">
      <c r="C1551" s="16"/>
      <c r="E1551" s="16"/>
      <c r="H1551" s="16"/>
      <c r="J1551" s="16"/>
      <c r="M1551" s="16"/>
      <c r="O1551" s="16"/>
      <c r="R1551" s="16"/>
      <c r="T1551" s="16"/>
      <c r="W1551" s="16"/>
      <c r="Y1551" s="16"/>
      <c r="AB1551" s="16"/>
      <c r="AD1551" s="16"/>
    </row>
    <row r="1552" spans="3:30" x14ac:dyDescent="0.6">
      <c r="C1552" s="16"/>
      <c r="E1552" s="16"/>
      <c r="H1552" s="16"/>
      <c r="J1552" s="16"/>
      <c r="M1552" s="16"/>
      <c r="O1552" s="16"/>
      <c r="R1552" s="16"/>
      <c r="T1552" s="16"/>
      <c r="W1552" s="16"/>
      <c r="Y1552" s="16"/>
      <c r="AB1552" s="16"/>
      <c r="AD1552" s="16"/>
    </row>
    <row r="1553" spans="3:30" x14ac:dyDescent="0.6">
      <c r="C1553" s="16"/>
      <c r="E1553" s="16"/>
      <c r="H1553" s="16"/>
      <c r="J1553" s="16"/>
      <c r="M1553" s="16"/>
      <c r="O1553" s="16"/>
      <c r="R1553" s="16"/>
      <c r="T1553" s="16"/>
      <c r="W1553" s="16"/>
      <c r="Y1553" s="16"/>
      <c r="AB1553" s="16"/>
      <c r="AD1553" s="16"/>
    </row>
    <row r="1554" spans="3:30" x14ac:dyDescent="0.6">
      <c r="C1554" s="16"/>
      <c r="E1554" s="16"/>
      <c r="H1554" s="16"/>
      <c r="J1554" s="16"/>
      <c r="M1554" s="16"/>
      <c r="O1554" s="16"/>
      <c r="R1554" s="16"/>
      <c r="T1554" s="16"/>
      <c r="W1554" s="16"/>
      <c r="Y1554" s="16"/>
      <c r="AB1554" s="16"/>
      <c r="AD1554" s="16"/>
    </row>
    <row r="1555" spans="3:30" x14ac:dyDescent="0.6">
      <c r="C1555" s="16"/>
      <c r="E1555" s="16"/>
      <c r="H1555" s="16"/>
      <c r="J1555" s="16"/>
      <c r="M1555" s="16"/>
      <c r="O1555" s="16"/>
      <c r="R1555" s="16"/>
      <c r="T1555" s="16"/>
      <c r="W1555" s="16"/>
      <c r="Y1555" s="16"/>
      <c r="AB1555" s="16"/>
      <c r="AD1555" s="16"/>
    </row>
    <row r="1556" spans="3:30" x14ac:dyDescent="0.6">
      <c r="C1556" s="16"/>
      <c r="E1556" s="16"/>
      <c r="H1556" s="16"/>
      <c r="J1556" s="16"/>
      <c r="M1556" s="16"/>
      <c r="O1556" s="16"/>
      <c r="R1556" s="16"/>
      <c r="T1556" s="16"/>
      <c r="W1556" s="16"/>
      <c r="Y1556" s="16"/>
      <c r="AB1556" s="16"/>
      <c r="AD1556" s="16"/>
    </row>
    <row r="1557" spans="3:30" x14ac:dyDescent="0.6">
      <c r="C1557" s="16"/>
      <c r="E1557" s="16"/>
      <c r="H1557" s="16"/>
      <c r="J1557" s="16"/>
      <c r="M1557" s="16"/>
      <c r="O1557" s="16"/>
      <c r="R1557" s="16"/>
      <c r="T1557" s="16"/>
      <c r="W1557" s="16"/>
      <c r="Y1557" s="16"/>
      <c r="AB1557" s="16"/>
      <c r="AD1557" s="16"/>
    </row>
    <row r="1558" spans="3:30" x14ac:dyDescent="0.6">
      <c r="C1558" s="16"/>
      <c r="E1558" s="16"/>
      <c r="H1558" s="16"/>
      <c r="J1558" s="16"/>
      <c r="M1558" s="16"/>
      <c r="O1558" s="16"/>
      <c r="R1558" s="16"/>
      <c r="T1558" s="16"/>
      <c r="W1558" s="16"/>
      <c r="Y1558" s="16"/>
      <c r="AB1558" s="16"/>
      <c r="AD1558" s="16"/>
    </row>
    <row r="1559" spans="3:30" x14ac:dyDescent="0.6">
      <c r="C1559" s="16"/>
      <c r="E1559" s="16"/>
      <c r="H1559" s="16"/>
      <c r="J1559" s="16"/>
      <c r="M1559" s="16"/>
      <c r="O1559" s="16"/>
      <c r="R1559" s="16"/>
      <c r="T1559" s="16"/>
      <c r="W1559" s="16"/>
      <c r="Y1559" s="16"/>
      <c r="AB1559" s="16"/>
      <c r="AD1559" s="16"/>
    </row>
    <row r="1560" spans="3:30" x14ac:dyDescent="0.6">
      <c r="C1560" s="16"/>
      <c r="E1560" s="16"/>
      <c r="H1560" s="16"/>
      <c r="J1560" s="16"/>
      <c r="M1560" s="16"/>
      <c r="O1560" s="16"/>
      <c r="R1560" s="16"/>
      <c r="T1560" s="16"/>
      <c r="W1560" s="16"/>
      <c r="Y1560" s="16"/>
      <c r="AB1560" s="16"/>
      <c r="AD1560" s="16"/>
    </row>
    <row r="1561" spans="3:30" x14ac:dyDescent="0.6">
      <c r="C1561" s="16"/>
      <c r="E1561" s="16"/>
      <c r="H1561" s="16"/>
      <c r="J1561" s="16"/>
      <c r="M1561" s="16"/>
      <c r="O1561" s="16"/>
      <c r="R1561" s="16"/>
      <c r="T1561" s="16"/>
      <c r="W1561" s="16"/>
      <c r="Y1561" s="16"/>
      <c r="AB1561" s="16"/>
      <c r="AD1561" s="16"/>
    </row>
    <row r="1562" spans="3:30" x14ac:dyDescent="0.6">
      <c r="C1562" s="16"/>
      <c r="E1562" s="16"/>
      <c r="H1562" s="16"/>
      <c r="J1562" s="16"/>
      <c r="M1562" s="16"/>
      <c r="O1562" s="16"/>
      <c r="R1562" s="16"/>
      <c r="T1562" s="16"/>
      <c r="W1562" s="16"/>
      <c r="Y1562" s="16"/>
      <c r="AB1562" s="16"/>
      <c r="AD1562" s="16"/>
    </row>
    <row r="1563" spans="3:30" x14ac:dyDescent="0.6">
      <c r="C1563" s="16"/>
      <c r="E1563" s="16"/>
      <c r="H1563" s="16"/>
      <c r="J1563" s="16"/>
      <c r="M1563" s="16"/>
      <c r="O1563" s="16"/>
      <c r="R1563" s="16"/>
      <c r="T1563" s="16"/>
      <c r="W1563" s="16"/>
      <c r="Y1563" s="16"/>
      <c r="AB1563" s="16"/>
      <c r="AD1563" s="16"/>
    </row>
    <row r="1564" spans="3:30" x14ac:dyDescent="0.6">
      <c r="C1564" s="16"/>
      <c r="E1564" s="16"/>
      <c r="H1564" s="16"/>
      <c r="J1564" s="16"/>
      <c r="M1564" s="16"/>
      <c r="O1564" s="16"/>
      <c r="R1564" s="16"/>
      <c r="T1564" s="16"/>
      <c r="W1564" s="16"/>
      <c r="Y1564" s="16"/>
      <c r="AB1564" s="16"/>
      <c r="AD1564" s="16"/>
    </row>
    <row r="1565" spans="3:30" x14ac:dyDescent="0.6">
      <c r="C1565" s="16"/>
      <c r="E1565" s="16"/>
      <c r="H1565" s="16"/>
      <c r="J1565" s="16"/>
      <c r="M1565" s="16"/>
      <c r="O1565" s="16"/>
      <c r="R1565" s="16"/>
      <c r="T1565" s="16"/>
      <c r="W1565" s="16"/>
      <c r="Y1565" s="16"/>
      <c r="AB1565" s="16"/>
      <c r="AD1565" s="16"/>
    </row>
    <row r="1566" spans="3:30" x14ac:dyDescent="0.6">
      <c r="C1566" s="16"/>
      <c r="E1566" s="16"/>
      <c r="H1566" s="16"/>
      <c r="J1566" s="16"/>
      <c r="M1566" s="16"/>
      <c r="O1566" s="16"/>
      <c r="R1566" s="16"/>
      <c r="T1566" s="16"/>
      <c r="W1566" s="16"/>
      <c r="Y1566" s="16"/>
      <c r="AB1566" s="16"/>
      <c r="AD1566" s="16"/>
    </row>
    <row r="1567" spans="3:30" x14ac:dyDescent="0.6">
      <c r="C1567" s="16"/>
      <c r="E1567" s="16"/>
      <c r="H1567" s="16"/>
      <c r="J1567" s="16"/>
      <c r="M1567" s="16"/>
      <c r="O1567" s="16"/>
      <c r="R1567" s="16"/>
      <c r="T1567" s="16"/>
      <c r="W1567" s="16"/>
      <c r="Y1567" s="16"/>
      <c r="AB1567" s="16"/>
      <c r="AD1567" s="16"/>
    </row>
    <row r="1568" spans="3:30" x14ac:dyDescent="0.6">
      <c r="C1568" s="16"/>
      <c r="E1568" s="16"/>
      <c r="H1568" s="16"/>
      <c r="J1568" s="16"/>
      <c r="M1568" s="16"/>
      <c r="O1568" s="16"/>
      <c r="R1568" s="16"/>
      <c r="T1568" s="16"/>
      <c r="W1568" s="16"/>
      <c r="Y1568" s="16"/>
      <c r="AB1568" s="16"/>
      <c r="AD1568" s="16"/>
    </row>
    <row r="1569" spans="3:30" x14ac:dyDescent="0.6">
      <c r="C1569" s="16"/>
      <c r="E1569" s="16"/>
      <c r="H1569" s="16"/>
      <c r="J1569" s="16"/>
      <c r="M1569" s="16"/>
      <c r="O1569" s="16"/>
      <c r="R1569" s="16"/>
      <c r="T1569" s="16"/>
      <c r="W1569" s="16"/>
      <c r="Y1569" s="16"/>
      <c r="AB1569" s="16"/>
      <c r="AD1569" s="16"/>
    </row>
    <row r="1570" spans="3:30" x14ac:dyDescent="0.6">
      <c r="C1570" s="16"/>
      <c r="E1570" s="16"/>
      <c r="H1570" s="16"/>
      <c r="J1570" s="16"/>
      <c r="M1570" s="16"/>
      <c r="O1570" s="16"/>
      <c r="R1570" s="16"/>
      <c r="T1570" s="16"/>
      <c r="W1570" s="16"/>
      <c r="Y1570" s="16"/>
      <c r="AB1570" s="16"/>
      <c r="AD1570" s="16"/>
    </row>
    <row r="1571" spans="3:30" x14ac:dyDescent="0.6">
      <c r="C1571" s="16"/>
      <c r="E1571" s="16"/>
      <c r="H1571" s="16"/>
      <c r="J1571" s="16"/>
      <c r="M1571" s="16"/>
      <c r="O1571" s="16"/>
      <c r="R1571" s="16"/>
      <c r="T1571" s="16"/>
      <c r="W1571" s="16"/>
      <c r="Y1571" s="16"/>
      <c r="AB1571" s="16"/>
      <c r="AD1571" s="16"/>
    </row>
    <row r="1572" spans="3:30" x14ac:dyDescent="0.6">
      <c r="C1572" s="16"/>
      <c r="E1572" s="16"/>
      <c r="H1572" s="16"/>
      <c r="J1572" s="16"/>
      <c r="M1572" s="16"/>
      <c r="O1572" s="16"/>
      <c r="R1572" s="16"/>
      <c r="T1572" s="16"/>
      <c r="W1572" s="16"/>
      <c r="Y1572" s="16"/>
      <c r="AB1572" s="16"/>
      <c r="AD1572" s="16"/>
    </row>
    <row r="1573" spans="3:30" x14ac:dyDescent="0.6">
      <c r="C1573" s="16"/>
      <c r="E1573" s="16"/>
      <c r="H1573" s="16"/>
      <c r="J1573" s="16"/>
      <c r="M1573" s="16"/>
      <c r="O1573" s="16"/>
      <c r="R1573" s="16"/>
      <c r="T1573" s="16"/>
      <c r="W1573" s="16"/>
      <c r="Y1573" s="16"/>
      <c r="AB1573" s="16"/>
      <c r="AD1573" s="16"/>
    </row>
    <row r="1574" spans="3:30" x14ac:dyDescent="0.6">
      <c r="C1574" s="16"/>
      <c r="E1574" s="16"/>
      <c r="H1574" s="16"/>
      <c r="J1574" s="16"/>
      <c r="M1574" s="16"/>
      <c r="O1574" s="16"/>
      <c r="R1574" s="16"/>
      <c r="T1574" s="16"/>
      <c r="W1574" s="16"/>
      <c r="Y1574" s="16"/>
      <c r="AB1574" s="16"/>
      <c r="AD1574" s="16"/>
    </row>
    <row r="1575" spans="3:30" x14ac:dyDescent="0.6">
      <c r="C1575" s="16"/>
      <c r="E1575" s="16"/>
      <c r="H1575" s="16"/>
      <c r="J1575" s="16"/>
      <c r="M1575" s="16"/>
      <c r="O1575" s="16"/>
      <c r="R1575" s="16"/>
      <c r="T1575" s="16"/>
      <c r="W1575" s="16"/>
      <c r="Y1575" s="16"/>
      <c r="AB1575" s="16"/>
      <c r="AD1575" s="16"/>
    </row>
    <row r="1576" spans="3:30" x14ac:dyDescent="0.6">
      <c r="C1576" s="16"/>
      <c r="E1576" s="16"/>
      <c r="H1576" s="16"/>
      <c r="J1576" s="16"/>
      <c r="M1576" s="16"/>
      <c r="O1576" s="16"/>
      <c r="R1576" s="16"/>
      <c r="T1576" s="16"/>
      <c r="W1576" s="16"/>
      <c r="Y1576" s="16"/>
      <c r="AB1576" s="16"/>
      <c r="AD1576" s="16"/>
    </row>
    <row r="1577" spans="3:30" x14ac:dyDescent="0.6">
      <c r="C1577" s="16"/>
      <c r="E1577" s="16"/>
      <c r="H1577" s="16"/>
      <c r="J1577" s="16"/>
      <c r="M1577" s="16"/>
      <c r="O1577" s="16"/>
      <c r="R1577" s="16"/>
      <c r="T1577" s="16"/>
      <c r="W1577" s="16"/>
      <c r="Y1577" s="16"/>
      <c r="AB1577" s="16"/>
      <c r="AD1577" s="16"/>
    </row>
    <row r="1578" spans="3:30" x14ac:dyDescent="0.6">
      <c r="C1578" s="16"/>
      <c r="E1578" s="16"/>
      <c r="H1578" s="16"/>
      <c r="J1578" s="16"/>
      <c r="M1578" s="16"/>
      <c r="O1578" s="16"/>
      <c r="R1578" s="16"/>
      <c r="T1578" s="16"/>
      <c r="W1578" s="16"/>
      <c r="Y1578" s="16"/>
      <c r="AB1578" s="16"/>
      <c r="AD1578" s="16"/>
    </row>
    <row r="1579" spans="3:30" x14ac:dyDescent="0.6">
      <c r="C1579" s="16"/>
      <c r="E1579" s="16"/>
      <c r="H1579" s="16"/>
      <c r="J1579" s="16"/>
      <c r="M1579" s="16"/>
      <c r="O1579" s="16"/>
      <c r="R1579" s="16"/>
      <c r="T1579" s="16"/>
      <c r="W1579" s="16"/>
      <c r="Y1579" s="16"/>
      <c r="AB1579" s="16"/>
      <c r="AD1579" s="16"/>
    </row>
    <row r="1580" spans="3:30" x14ac:dyDescent="0.6">
      <c r="C1580" s="16"/>
      <c r="E1580" s="16"/>
      <c r="H1580" s="16"/>
      <c r="J1580" s="16"/>
      <c r="M1580" s="16"/>
      <c r="O1580" s="16"/>
      <c r="R1580" s="16"/>
      <c r="T1580" s="16"/>
      <c r="W1580" s="16"/>
      <c r="Y1580" s="16"/>
      <c r="AB1580" s="16"/>
      <c r="AD1580" s="16"/>
    </row>
    <row r="1581" spans="3:30" x14ac:dyDescent="0.6">
      <c r="C1581" s="16"/>
      <c r="E1581" s="16"/>
      <c r="H1581" s="16"/>
      <c r="J1581" s="16"/>
      <c r="M1581" s="16"/>
      <c r="O1581" s="16"/>
      <c r="R1581" s="16"/>
      <c r="T1581" s="16"/>
      <c r="W1581" s="16"/>
      <c r="Y1581" s="16"/>
      <c r="AB1581" s="16"/>
      <c r="AD1581" s="16"/>
    </row>
    <row r="1582" spans="3:30" x14ac:dyDescent="0.6">
      <c r="C1582" s="16"/>
      <c r="E1582" s="16"/>
      <c r="H1582" s="16"/>
      <c r="J1582" s="16"/>
      <c r="M1582" s="16"/>
      <c r="O1582" s="16"/>
      <c r="R1582" s="16"/>
      <c r="T1582" s="16"/>
      <c r="W1582" s="16"/>
      <c r="Y1582" s="16"/>
      <c r="AB1582" s="16"/>
      <c r="AD1582" s="16"/>
    </row>
    <row r="1583" spans="3:30" x14ac:dyDescent="0.6">
      <c r="C1583" s="16"/>
      <c r="E1583" s="16"/>
      <c r="H1583" s="16"/>
      <c r="J1583" s="16"/>
      <c r="M1583" s="16"/>
      <c r="O1583" s="16"/>
      <c r="R1583" s="16"/>
      <c r="T1583" s="16"/>
      <c r="W1583" s="16"/>
      <c r="Y1583" s="16"/>
      <c r="AB1583" s="16"/>
      <c r="AD1583" s="16"/>
    </row>
    <row r="1584" spans="3:30" x14ac:dyDescent="0.6">
      <c r="C1584" s="16"/>
      <c r="E1584" s="16"/>
      <c r="H1584" s="16"/>
      <c r="J1584" s="16"/>
      <c r="M1584" s="16"/>
      <c r="O1584" s="16"/>
      <c r="R1584" s="16"/>
      <c r="T1584" s="16"/>
      <c r="W1584" s="16"/>
      <c r="Y1584" s="16"/>
      <c r="AB1584" s="16"/>
      <c r="AD1584" s="16"/>
    </row>
    <row r="1585" spans="3:30" x14ac:dyDescent="0.6">
      <c r="C1585" s="16"/>
      <c r="E1585" s="16"/>
      <c r="H1585" s="16"/>
      <c r="J1585" s="16"/>
      <c r="M1585" s="16"/>
      <c r="O1585" s="16"/>
      <c r="R1585" s="16"/>
      <c r="T1585" s="16"/>
      <c r="W1585" s="16"/>
      <c r="Y1585" s="16"/>
      <c r="AB1585" s="16"/>
      <c r="AD1585" s="16"/>
    </row>
    <row r="1586" spans="3:30" x14ac:dyDescent="0.6">
      <c r="C1586" s="16"/>
      <c r="E1586" s="16"/>
      <c r="H1586" s="16"/>
      <c r="J1586" s="16"/>
      <c r="M1586" s="16"/>
      <c r="O1586" s="16"/>
      <c r="R1586" s="16"/>
      <c r="T1586" s="16"/>
      <c r="W1586" s="16"/>
      <c r="Y1586" s="16"/>
      <c r="AB1586" s="16"/>
      <c r="AD1586" s="16"/>
    </row>
    <row r="1587" spans="3:30" x14ac:dyDescent="0.6">
      <c r="C1587" s="16"/>
      <c r="E1587" s="16"/>
      <c r="H1587" s="16"/>
      <c r="J1587" s="16"/>
      <c r="M1587" s="16"/>
      <c r="O1587" s="16"/>
      <c r="R1587" s="16"/>
      <c r="T1587" s="16"/>
      <c r="W1587" s="16"/>
      <c r="Y1587" s="16"/>
      <c r="AB1587" s="16"/>
      <c r="AD1587" s="16"/>
    </row>
    <row r="1588" spans="3:30" x14ac:dyDescent="0.6">
      <c r="C1588" s="16"/>
      <c r="E1588" s="16"/>
      <c r="H1588" s="16"/>
      <c r="J1588" s="16"/>
      <c r="M1588" s="16"/>
      <c r="O1588" s="16"/>
      <c r="R1588" s="16"/>
      <c r="T1588" s="16"/>
      <c r="W1588" s="16"/>
      <c r="Y1588" s="16"/>
      <c r="AB1588" s="16"/>
      <c r="AD1588" s="16"/>
    </row>
    <row r="1589" spans="3:30" x14ac:dyDescent="0.6">
      <c r="C1589" s="16"/>
      <c r="E1589" s="16"/>
      <c r="H1589" s="16"/>
      <c r="J1589" s="16"/>
      <c r="M1589" s="16"/>
      <c r="O1589" s="16"/>
      <c r="R1589" s="16"/>
      <c r="T1589" s="16"/>
      <c r="W1589" s="16"/>
      <c r="Y1589" s="16"/>
      <c r="AB1589" s="16"/>
      <c r="AD1589" s="16"/>
    </row>
    <row r="1590" spans="3:30" x14ac:dyDescent="0.6">
      <c r="C1590" s="16"/>
      <c r="E1590" s="16"/>
      <c r="H1590" s="16"/>
      <c r="J1590" s="16"/>
      <c r="M1590" s="16"/>
      <c r="O1590" s="16"/>
      <c r="R1590" s="16"/>
      <c r="T1590" s="16"/>
      <c r="W1590" s="16"/>
      <c r="Y1590" s="16"/>
      <c r="AB1590" s="16"/>
      <c r="AD1590" s="16"/>
    </row>
    <row r="1591" spans="3:30" x14ac:dyDescent="0.6">
      <c r="C1591" s="16"/>
      <c r="E1591" s="16"/>
      <c r="H1591" s="16"/>
      <c r="J1591" s="16"/>
      <c r="M1591" s="16"/>
      <c r="O1591" s="16"/>
      <c r="R1591" s="16"/>
      <c r="T1591" s="16"/>
      <c r="W1591" s="16"/>
      <c r="Y1591" s="16"/>
      <c r="AB1591" s="16"/>
      <c r="AD1591" s="16"/>
    </row>
    <row r="1592" spans="3:30" x14ac:dyDescent="0.6">
      <c r="C1592" s="16"/>
      <c r="E1592" s="16"/>
      <c r="H1592" s="16"/>
      <c r="J1592" s="16"/>
      <c r="M1592" s="16"/>
      <c r="O1592" s="16"/>
      <c r="R1592" s="16"/>
      <c r="T1592" s="16"/>
      <c r="W1592" s="16"/>
      <c r="Y1592" s="16"/>
      <c r="AB1592" s="16"/>
      <c r="AD1592" s="16"/>
    </row>
    <row r="1593" spans="3:30" x14ac:dyDescent="0.6">
      <c r="C1593" s="16"/>
      <c r="E1593" s="16"/>
      <c r="H1593" s="16"/>
      <c r="J1593" s="16"/>
      <c r="M1593" s="16"/>
      <c r="O1593" s="16"/>
      <c r="R1593" s="16"/>
      <c r="T1593" s="16"/>
      <c r="W1593" s="16"/>
      <c r="Y1593" s="16"/>
      <c r="AB1593" s="16"/>
      <c r="AD1593" s="16"/>
    </row>
    <row r="1594" spans="3:30" x14ac:dyDescent="0.6">
      <c r="C1594" s="16"/>
      <c r="E1594" s="16"/>
      <c r="H1594" s="16"/>
      <c r="J1594" s="16"/>
      <c r="M1594" s="16"/>
      <c r="O1594" s="16"/>
      <c r="R1594" s="16"/>
      <c r="T1594" s="16"/>
      <c r="W1594" s="16"/>
      <c r="Y1594" s="16"/>
      <c r="AB1594" s="16"/>
      <c r="AD1594" s="16"/>
    </row>
    <row r="1595" spans="3:30" x14ac:dyDescent="0.6">
      <c r="C1595" s="16"/>
      <c r="E1595" s="16"/>
      <c r="H1595" s="16"/>
      <c r="J1595" s="16"/>
      <c r="M1595" s="16"/>
      <c r="O1595" s="16"/>
      <c r="R1595" s="16"/>
      <c r="T1595" s="16"/>
      <c r="W1595" s="16"/>
      <c r="Y1595" s="16"/>
      <c r="AB1595" s="16"/>
      <c r="AD1595" s="16"/>
    </row>
    <row r="1596" spans="3:30" x14ac:dyDescent="0.6">
      <c r="C1596" s="16"/>
      <c r="E1596" s="16"/>
      <c r="H1596" s="16"/>
      <c r="J1596" s="16"/>
      <c r="M1596" s="16"/>
      <c r="O1596" s="16"/>
      <c r="R1596" s="16"/>
      <c r="T1596" s="16"/>
      <c r="W1596" s="16"/>
      <c r="Y1596" s="16"/>
      <c r="AB1596" s="16"/>
      <c r="AD1596" s="16"/>
    </row>
    <row r="1597" spans="3:30" x14ac:dyDescent="0.6">
      <c r="C1597" s="16"/>
      <c r="E1597" s="16"/>
      <c r="H1597" s="16"/>
      <c r="J1597" s="16"/>
      <c r="M1597" s="16"/>
      <c r="O1597" s="16"/>
      <c r="R1597" s="16"/>
      <c r="T1597" s="16"/>
      <c r="W1597" s="16"/>
      <c r="Y1597" s="16"/>
      <c r="AB1597" s="16"/>
      <c r="AD1597" s="16"/>
    </row>
    <row r="1598" spans="3:30" x14ac:dyDescent="0.6">
      <c r="C1598" s="16"/>
      <c r="E1598" s="16"/>
      <c r="H1598" s="16"/>
      <c r="J1598" s="16"/>
      <c r="M1598" s="16"/>
      <c r="O1598" s="16"/>
      <c r="R1598" s="16"/>
      <c r="T1598" s="16"/>
      <c r="W1598" s="16"/>
      <c r="Y1598" s="16"/>
      <c r="AB1598" s="16"/>
      <c r="AD1598" s="16"/>
    </row>
    <row r="1599" spans="3:30" x14ac:dyDescent="0.6">
      <c r="C1599" s="16"/>
      <c r="E1599" s="16"/>
      <c r="H1599" s="16"/>
      <c r="J1599" s="16"/>
      <c r="M1599" s="16"/>
      <c r="O1599" s="16"/>
      <c r="R1599" s="16"/>
      <c r="T1599" s="16"/>
      <c r="W1599" s="16"/>
      <c r="Y1599" s="16"/>
      <c r="AB1599" s="16"/>
      <c r="AD1599" s="16"/>
    </row>
    <row r="1600" spans="3:30" x14ac:dyDescent="0.6">
      <c r="C1600" s="16"/>
      <c r="E1600" s="16"/>
      <c r="H1600" s="16"/>
      <c r="J1600" s="16"/>
      <c r="M1600" s="16"/>
      <c r="O1600" s="16"/>
      <c r="R1600" s="16"/>
      <c r="T1600" s="16"/>
      <c r="W1600" s="16"/>
      <c r="Y1600" s="16"/>
      <c r="AB1600" s="16"/>
      <c r="AD1600" s="16"/>
    </row>
    <row r="1601" spans="3:30" x14ac:dyDescent="0.6">
      <c r="C1601" s="16"/>
      <c r="E1601" s="16"/>
      <c r="H1601" s="16"/>
      <c r="J1601" s="16"/>
      <c r="M1601" s="16"/>
      <c r="O1601" s="16"/>
      <c r="R1601" s="16"/>
      <c r="T1601" s="16"/>
      <c r="W1601" s="16"/>
      <c r="Y1601" s="16"/>
      <c r="AB1601" s="16"/>
      <c r="AD1601" s="16"/>
    </row>
    <row r="1602" spans="3:30" x14ac:dyDescent="0.6">
      <c r="C1602" s="16"/>
      <c r="E1602" s="16"/>
      <c r="H1602" s="16"/>
      <c r="J1602" s="16"/>
      <c r="M1602" s="16"/>
      <c r="O1602" s="16"/>
      <c r="R1602" s="16"/>
      <c r="T1602" s="16"/>
      <c r="W1602" s="16"/>
      <c r="Y1602" s="16"/>
      <c r="AB1602" s="16"/>
      <c r="AD1602" s="16"/>
    </row>
    <row r="1603" spans="3:30" x14ac:dyDescent="0.6">
      <c r="C1603" s="16"/>
      <c r="E1603" s="16"/>
      <c r="H1603" s="16"/>
      <c r="J1603" s="16"/>
      <c r="M1603" s="16"/>
      <c r="O1603" s="16"/>
      <c r="R1603" s="16"/>
      <c r="T1603" s="16"/>
      <c r="W1603" s="16"/>
      <c r="Y1603" s="16"/>
      <c r="AB1603" s="16"/>
      <c r="AD1603" s="16"/>
    </row>
    <row r="1604" spans="3:30" x14ac:dyDescent="0.6">
      <c r="C1604" s="16"/>
      <c r="E1604" s="16"/>
      <c r="H1604" s="16"/>
      <c r="J1604" s="16"/>
      <c r="M1604" s="16"/>
      <c r="O1604" s="16"/>
      <c r="R1604" s="16"/>
      <c r="T1604" s="16"/>
      <c r="W1604" s="16"/>
      <c r="Y1604" s="16"/>
      <c r="AB1604" s="16"/>
      <c r="AD1604" s="16"/>
    </row>
    <row r="1605" spans="3:30" x14ac:dyDescent="0.6">
      <c r="C1605" s="16"/>
      <c r="E1605" s="16"/>
      <c r="H1605" s="16"/>
      <c r="J1605" s="16"/>
      <c r="M1605" s="16"/>
      <c r="O1605" s="16"/>
      <c r="R1605" s="16"/>
      <c r="T1605" s="16"/>
      <c r="W1605" s="16"/>
      <c r="Y1605" s="16"/>
      <c r="AB1605" s="16"/>
      <c r="AD1605" s="16"/>
    </row>
    <row r="1606" spans="3:30" x14ac:dyDescent="0.6">
      <c r="C1606" s="16"/>
      <c r="E1606" s="16"/>
      <c r="H1606" s="16"/>
      <c r="J1606" s="16"/>
      <c r="M1606" s="16"/>
      <c r="O1606" s="16"/>
      <c r="R1606" s="16"/>
      <c r="T1606" s="16"/>
      <c r="W1606" s="16"/>
      <c r="Y1606" s="16"/>
      <c r="AB1606" s="16"/>
      <c r="AD1606" s="16"/>
    </row>
    <row r="1607" spans="3:30" x14ac:dyDescent="0.6">
      <c r="C1607" s="16"/>
      <c r="E1607" s="16"/>
      <c r="H1607" s="16"/>
      <c r="J1607" s="16"/>
      <c r="M1607" s="16"/>
      <c r="O1607" s="16"/>
      <c r="R1607" s="16"/>
      <c r="T1607" s="16"/>
      <c r="W1607" s="16"/>
      <c r="Y1607" s="16"/>
      <c r="AB1607" s="16"/>
      <c r="AD1607" s="16"/>
    </row>
    <row r="1608" spans="3:30" x14ac:dyDescent="0.6">
      <c r="C1608" s="16"/>
      <c r="E1608" s="16"/>
      <c r="H1608" s="16"/>
      <c r="J1608" s="16"/>
      <c r="M1608" s="16"/>
      <c r="O1608" s="16"/>
      <c r="R1608" s="16"/>
      <c r="T1608" s="16"/>
      <c r="W1608" s="16"/>
      <c r="Y1608" s="16"/>
      <c r="AB1608" s="16"/>
      <c r="AD1608" s="16"/>
    </row>
    <row r="1609" spans="3:30" x14ac:dyDescent="0.6">
      <c r="C1609" s="16"/>
      <c r="E1609" s="16"/>
      <c r="H1609" s="16"/>
      <c r="J1609" s="16"/>
      <c r="M1609" s="16"/>
      <c r="O1609" s="16"/>
      <c r="R1609" s="16"/>
      <c r="T1609" s="16"/>
      <c r="W1609" s="16"/>
      <c r="Y1609" s="16"/>
      <c r="AB1609" s="16"/>
      <c r="AD1609" s="16"/>
    </row>
    <row r="1610" spans="3:30" x14ac:dyDescent="0.6">
      <c r="C1610" s="16"/>
      <c r="E1610" s="16"/>
      <c r="H1610" s="16"/>
      <c r="J1610" s="16"/>
      <c r="M1610" s="16"/>
      <c r="O1610" s="16"/>
      <c r="R1610" s="16"/>
      <c r="T1610" s="16"/>
      <c r="W1610" s="16"/>
      <c r="Y1610" s="16"/>
      <c r="AB1610" s="16"/>
      <c r="AD1610" s="16"/>
    </row>
    <row r="1611" spans="3:30" x14ac:dyDescent="0.6">
      <c r="C1611" s="16"/>
      <c r="E1611" s="16"/>
      <c r="H1611" s="16"/>
      <c r="J1611" s="16"/>
      <c r="M1611" s="16"/>
      <c r="O1611" s="16"/>
      <c r="R1611" s="16"/>
      <c r="T1611" s="16"/>
      <c r="W1611" s="16"/>
      <c r="Y1611" s="16"/>
      <c r="AB1611" s="16"/>
      <c r="AD1611" s="16"/>
    </row>
    <row r="1612" spans="3:30" x14ac:dyDescent="0.6">
      <c r="C1612" s="16"/>
      <c r="E1612" s="16"/>
      <c r="H1612" s="16"/>
      <c r="J1612" s="16"/>
      <c r="M1612" s="16"/>
      <c r="O1612" s="16"/>
      <c r="R1612" s="16"/>
      <c r="T1612" s="16"/>
      <c r="W1612" s="16"/>
      <c r="Y1612" s="16"/>
      <c r="AB1612" s="16"/>
      <c r="AD1612" s="16"/>
    </row>
    <row r="1613" spans="3:30" x14ac:dyDescent="0.6">
      <c r="C1613" s="16"/>
      <c r="E1613" s="16"/>
      <c r="H1613" s="16"/>
      <c r="J1613" s="16"/>
      <c r="M1613" s="16"/>
      <c r="O1613" s="16"/>
      <c r="R1613" s="16"/>
      <c r="T1613" s="16"/>
      <c r="W1613" s="16"/>
      <c r="Y1613" s="16"/>
      <c r="AB1613" s="16"/>
      <c r="AD1613" s="16"/>
    </row>
    <row r="1614" spans="3:30" x14ac:dyDescent="0.6">
      <c r="C1614" s="16"/>
      <c r="E1614" s="16"/>
      <c r="H1614" s="16"/>
      <c r="J1614" s="16"/>
      <c r="M1614" s="16"/>
      <c r="O1614" s="16"/>
      <c r="R1614" s="16"/>
      <c r="T1614" s="16"/>
      <c r="W1614" s="16"/>
      <c r="Y1614" s="16"/>
      <c r="AB1614" s="16"/>
      <c r="AD1614" s="16"/>
    </row>
    <row r="1615" spans="3:30" x14ac:dyDescent="0.6">
      <c r="C1615" s="16"/>
      <c r="E1615" s="16"/>
      <c r="H1615" s="16"/>
      <c r="J1615" s="16"/>
      <c r="M1615" s="16"/>
      <c r="O1615" s="16"/>
      <c r="R1615" s="16"/>
      <c r="T1615" s="16"/>
      <c r="W1615" s="16"/>
      <c r="Y1615" s="16"/>
      <c r="AB1615" s="16"/>
      <c r="AD1615" s="16"/>
    </row>
    <row r="1616" spans="3:30" x14ac:dyDescent="0.6">
      <c r="C1616" s="16"/>
      <c r="E1616" s="16"/>
      <c r="H1616" s="16"/>
      <c r="J1616" s="16"/>
      <c r="M1616" s="16"/>
      <c r="O1616" s="16"/>
      <c r="R1616" s="16"/>
      <c r="T1616" s="16"/>
      <c r="W1616" s="16"/>
      <c r="Y1616" s="16"/>
      <c r="AB1616" s="16"/>
      <c r="AD1616" s="16"/>
    </row>
    <row r="1617" spans="3:30" x14ac:dyDescent="0.6">
      <c r="C1617" s="16"/>
      <c r="E1617" s="16"/>
      <c r="H1617" s="16"/>
      <c r="J1617" s="16"/>
      <c r="M1617" s="16"/>
      <c r="O1617" s="16"/>
      <c r="R1617" s="16"/>
      <c r="T1617" s="16"/>
      <c r="W1617" s="16"/>
      <c r="Y1617" s="16"/>
      <c r="AB1617" s="16"/>
      <c r="AD1617" s="16"/>
    </row>
    <row r="1618" spans="3:30" x14ac:dyDescent="0.6">
      <c r="C1618" s="16"/>
      <c r="E1618" s="16"/>
      <c r="H1618" s="16"/>
      <c r="J1618" s="16"/>
      <c r="M1618" s="16"/>
      <c r="O1618" s="16"/>
      <c r="R1618" s="16"/>
      <c r="T1618" s="16"/>
      <c r="W1618" s="16"/>
      <c r="Y1618" s="16"/>
      <c r="AB1618" s="16"/>
      <c r="AD1618" s="16"/>
    </row>
    <row r="1619" spans="3:30" x14ac:dyDescent="0.6">
      <c r="C1619" s="16"/>
      <c r="E1619" s="16"/>
      <c r="H1619" s="16"/>
      <c r="J1619" s="16"/>
      <c r="M1619" s="16"/>
      <c r="O1619" s="16"/>
      <c r="R1619" s="16"/>
      <c r="T1619" s="16"/>
      <c r="W1619" s="16"/>
      <c r="Y1619" s="16"/>
      <c r="AB1619" s="16"/>
      <c r="AD1619" s="16"/>
    </row>
    <row r="1620" spans="3:30" x14ac:dyDescent="0.6">
      <c r="C1620" s="16"/>
      <c r="E1620" s="16"/>
      <c r="H1620" s="16"/>
      <c r="J1620" s="16"/>
      <c r="M1620" s="16"/>
      <c r="O1620" s="16"/>
      <c r="R1620" s="16"/>
      <c r="T1620" s="16"/>
      <c r="W1620" s="16"/>
      <c r="Y1620" s="16"/>
      <c r="AB1620" s="16"/>
      <c r="AD1620" s="16"/>
    </row>
    <row r="1621" spans="3:30" x14ac:dyDescent="0.6">
      <c r="C1621" s="16"/>
      <c r="E1621" s="16"/>
      <c r="H1621" s="16"/>
      <c r="J1621" s="16"/>
      <c r="M1621" s="16"/>
      <c r="O1621" s="16"/>
      <c r="R1621" s="16"/>
      <c r="T1621" s="16"/>
      <c r="W1621" s="16"/>
      <c r="Y1621" s="16"/>
      <c r="AB1621" s="16"/>
      <c r="AD1621" s="16"/>
    </row>
    <row r="1622" spans="3:30" x14ac:dyDescent="0.6">
      <c r="C1622" s="16"/>
      <c r="E1622" s="16"/>
      <c r="H1622" s="16"/>
      <c r="J1622" s="16"/>
      <c r="M1622" s="16"/>
      <c r="O1622" s="16"/>
      <c r="R1622" s="16"/>
      <c r="T1622" s="16"/>
      <c r="W1622" s="16"/>
      <c r="Y1622" s="16"/>
      <c r="AB1622" s="16"/>
      <c r="AD1622" s="16"/>
    </row>
    <row r="1623" spans="3:30" x14ac:dyDescent="0.6">
      <c r="C1623" s="16"/>
      <c r="E1623" s="16"/>
      <c r="H1623" s="16"/>
      <c r="J1623" s="16"/>
      <c r="M1623" s="16"/>
      <c r="O1623" s="16"/>
      <c r="R1623" s="16"/>
      <c r="T1623" s="16"/>
      <c r="W1623" s="16"/>
      <c r="Y1623" s="16"/>
      <c r="AB1623" s="16"/>
      <c r="AD1623" s="16"/>
    </row>
    <row r="1624" spans="3:30" x14ac:dyDescent="0.6">
      <c r="C1624" s="16"/>
      <c r="E1624" s="16"/>
      <c r="H1624" s="16"/>
      <c r="J1624" s="16"/>
      <c r="M1624" s="16"/>
      <c r="O1624" s="16"/>
      <c r="R1624" s="16"/>
      <c r="T1624" s="16"/>
      <c r="W1624" s="16"/>
      <c r="Y1624" s="16"/>
      <c r="AB1624" s="16"/>
      <c r="AD1624" s="16"/>
    </row>
    <row r="1625" spans="3:30" x14ac:dyDescent="0.6">
      <c r="C1625" s="16"/>
      <c r="E1625" s="16"/>
      <c r="H1625" s="16"/>
      <c r="J1625" s="16"/>
      <c r="M1625" s="16"/>
      <c r="O1625" s="16"/>
      <c r="R1625" s="16"/>
      <c r="T1625" s="16"/>
      <c r="W1625" s="16"/>
      <c r="Y1625" s="16"/>
      <c r="AB1625" s="16"/>
      <c r="AD1625" s="16"/>
    </row>
    <row r="1626" spans="3:30" x14ac:dyDescent="0.6">
      <c r="C1626" s="16"/>
      <c r="E1626" s="16"/>
      <c r="H1626" s="16"/>
      <c r="J1626" s="16"/>
      <c r="M1626" s="16"/>
      <c r="O1626" s="16"/>
      <c r="R1626" s="16"/>
      <c r="T1626" s="16"/>
      <c r="W1626" s="16"/>
      <c r="Y1626" s="16"/>
      <c r="AB1626" s="16"/>
      <c r="AD1626" s="16"/>
    </row>
    <row r="1627" spans="3:30" x14ac:dyDescent="0.6">
      <c r="C1627" s="16"/>
      <c r="E1627" s="16"/>
      <c r="H1627" s="16"/>
      <c r="J1627" s="16"/>
      <c r="M1627" s="16"/>
      <c r="O1627" s="16"/>
      <c r="R1627" s="16"/>
      <c r="T1627" s="16"/>
      <c r="W1627" s="16"/>
      <c r="Y1627" s="16"/>
      <c r="AB1627" s="16"/>
      <c r="AD1627" s="16"/>
    </row>
    <row r="1628" spans="3:30" x14ac:dyDescent="0.6">
      <c r="C1628" s="16"/>
      <c r="E1628" s="16"/>
      <c r="H1628" s="16"/>
      <c r="J1628" s="16"/>
      <c r="M1628" s="16"/>
      <c r="O1628" s="16"/>
      <c r="R1628" s="16"/>
      <c r="T1628" s="16"/>
      <c r="W1628" s="16"/>
      <c r="Y1628" s="16"/>
      <c r="AB1628" s="16"/>
      <c r="AD1628" s="16"/>
    </row>
    <row r="1629" spans="3:30" x14ac:dyDescent="0.6">
      <c r="C1629" s="16"/>
      <c r="E1629" s="16"/>
      <c r="H1629" s="16"/>
      <c r="J1629" s="16"/>
      <c r="M1629" s="16"/>
      <c r="O1629" s="16"/>
      <c r="R1629" s="16"/>
      <c r="T1629" s="16"/>
      <c r="W1629" s="16"/>
      <c r="Y1629" s="16"/>
      <c r="AB1629" s="16"/>
      <c r="AD1629" s="16"/>
    </row>
    <row r="1630" spans="3:30" x14ac:dyDescent="0.6">
      <c r="C1630" s="16"/>
      <c r="E1630" s="16"/>
      <c r="H1630" s="16"/>
      <c r="J1630" s="16"/>
      <c r="M1630" s="16"/>
      <c r="O1630" s="16"/>
      <c r="R1630" s="16"/>
      <c r="T1630" s="16"/>
      <c r="W1630" s="16"/>
      <c r="Y1630" s="16"/>
      <c r="AB1630" s="16"/>
      <c r="AD1630" s="16"/>
    </row>
    <row r="1631" spans="3:30" x14ac:dyDescent="0.6">
      <c r="C1631" s="16"/>
      <c r="E1631" s="16"/>
      <c r="H1631" s="16"/>
      <c r="J1631" s="16"/>
      <c r="M1631" s="16"/>
      <c r="O1631" s="16"/>
      <c r="R1631" s="16"/>
      <c r="T1631" s="16"/>
      <c r="W1631" s="16"/>
      <c r="Y1631" s="16"/>
      <c r="AB1631" s="16"/>
      <c r="AD1631" s="16"/>
    </row>
    <row r="1632" spans="3:30" x14ac:dyDescent="0.6">
      <c r="C1632" s="16"/>
      <c r="E1632" s="16"/>
      <c r="H1632" s="16"/>
      <c r="J1632" s="16"/>
      <c r="M1632" s="16"/>
      <c r="O1632" s="16"/>
      <c r="R1632" s="16"/>
      <c r="T1632" s="16"/>
      <c r="W1632" s="16"/>
      <c r="Y1632" s="16"/>
      <c r="AB1632" s="16"/>
      <c r="AD1632" s="16"/>
    </row>
    <row r="1633" spans="3:30" x14ac:dyDescent="0.6">
      <c r="C1633" s="16"/>
      <c r="E1633" s="16"/>
      <c r="H1633" s="16"/>
      <c r="J1633" s="16"/>
      <c r="M1633" s="16"/>
      <c r="O1633" s="16"/>
      <c r="R1633" s="16"/>
      <c r="T1633" s="16"/>
      <c r="W1633" s="16"/>
      <c r="Y1633" s="16"/>
      <c r="AB1633" s="16"/>
      <c r="AD1633" s="16"/>
    </row>
    <row r="1634" spans="3:30" x14ac:dyDescent="0.6">
      <c r="C1634" s="16"/>
      <c r="E1634" s="16"/>
      <c r="H1634" s="16"/>
      <c r="J1634" s="16"/>
      <c r="M1634" s="16"/>
      <c r="O1634" s="16"/>
      <c r="R1634" s="16"/>
      <c r="T1634" s="16"/>
      <c r="W1634" s="16"/>
      <c r="Y1634" s="16"/>
      <c r="AB1634" s="16"/>
      <c r="AD1634" s="16"/>
    </row>
    <row r="1635" spans="3:30" x14ac:dyDescent="0.6">
      <c r="C1635" s="16"/>
      <c r="E1635" s="16"/>
      <c r="H1635" s="16"/>
      <c r="J1635" s="16"/>
      <c r="M1635" s="16"/>
      <c r="O1635" s="16"/>
      <c r="R1635" s="16"/>
      <c r="T1635" s="16"/>
      <c r="W1635" s="16"/>
      <c r="Y1635" s="16"/>
      <c r="AB1635" s="16"/>
      <c r="AD1635" s="16"/>
    </row>
    <row r="1636" spans="3:30" x14ac:dyDescent="0.6">
      <c r="C1636" s="16"/>
      <c r="E1636" s="16"/>
      <c r="H1636" s="16"/>
      <c r="J1636" s="16"/>
      <c r="M1636" s="16"/>
      <c r="O1636" s="16"/>
      <c r="R1636" s="16"/>
      <c r="T1636" s="16"/>
      <c r="W1636" s="16"/>
      <c r="Y1636" s="16"/>
      <c r="AB1636" s="16"/>
      <c r="AD1636" s="16"/>
    </row>
    <row r="1637" spans="3:30" x14ac:dyDescent="0.6">
      <c r="C1637" s="16"/>
      <c r="E1637" s="16"/>
      <c r="H1637" s="16"/>
      <c r="J1637" s="16"/>
      <c r="M1637" s="16"/>
      <c r="O1637" s="16"/>
      <c r="R1637" s="16"/>
      <c r="T1637" s="16"/>
      <c r="W1637" s="16"/>
      <c r="Y1637" s="16"/>
      <c r="AB1637" s="16"/>
      <c r="AD1637" s="16"/>
    </row>
    <row r="1638" spans="3:30" x14ac:dyDescent="0.6">
      <c r="C1638" s="16"/>
      <c r="E1638" s="16"/>
      <c r="H1638" s="16"/>
      <c r="J1638" s="16"/>
      <c r="M1638" s="16"/>
      <c r="O1638" s="16"/>
      <c r="R1638" s="16"/>
      <c r="T1638" s="16"/>
      <c r="W1638" s="16"/>
      <c r="Y1638" s="16"/>
      <c r="AB1638" s="16"/>
      <c r="AD1638" s="16"/>
    </row>
    <row r="1639" spans="3:30" x14ac:dyDescent="0.6">
      <c r="C1639" s="16"/>
      <c r="E1639" s="16"/>
      <c r="H1639" s="16"/>
      <c r="J1639" s="16"/>
      <c r="M1639" s="16"/>
      <c r="O1639" s="16"/>
      <c r="R1639" s="16"/>
      <c r="T1639" s="16"/>
      <c r="W1639" s="16"/>
      <c r="Y1639" s="16"/>
      <c r="AB1639" s="16"/>
      <c r="AD1639" s="16"/>
    </row>
    <row r="1640" spans="3:30" x14ac:dyDescent="0.6">
      <c r="C1640" s="16"/>
      <c r="E1640" s="16"/>
      <c r="H1640" s="16"/>
      <c r="J1640" s="16"/>
      <c r="M1640" s="16"/>
      <c r="O1640" s="16"/>
      <c r="R1640" s="16"/>
      <c r="T1640" s="16"/>
      <c r="W1640" s="16"/>
      <c r="Y1640" s="16"/>
      <c r="AB1640" s="16"/>
      <c r="AD1640" s="16"/>
    </row>
    <row r="1641" spans="3:30" x14ac:dyDescent="0.6">
      <c r="C1641" s="16"/>
      <c r="E1641" s="16"/>
      <c r="H1641" s="16"/>
      <c r="J1641" s="16"/>
      <c r="M1641" s="16"/>
      <c r="O1641" s="16"/>
      <c r="R1641" s="16"/>
      <c r="T1641" s="16"/>
      <c r="W1641" s="16"/>
      <c r="Y1641" s="16"/>
      <c r="AB1641" s="16"/>
      <c r="AD1641" s="16"/>
    </row>
    <row r="1642" spans="3:30" x14ac:dyDescent="0.6">
      <c r="C1642" s="16"/>
      <c r="E1642" s="16"/>
      <c r="H1642" s="16"/>
      <c r="J1642" s="16"/>
      <c r="M1642" s="16"/>
      <c r="O1642" s="16"/>
      <c r="R1642" s="16"/>
      <c r="T1642" s="16"/>
      <c r="W1642" s="16"/>
      <c r="Y1642" s="16"/>
      <c r="AB1642" s="16"/>
      <c r="AD1642" s="16"/>
    </row>
    <row r="1643" spans="3:30" x14ac:dyDescent="0.6">
      <c r="C1643" s="16"/>
      <c r="E1643" s="16"/>
      <c r="H1643" s="16"/>
      <c r="J1643" s="16"/>
      <c r="M1643" s="16"/>
      <c r="O1643" s="16"/>
      <c r="R1643" s="16"/>
      <c r="T1643" s="16"/>
      <c r="W1643" s="16"/>
      <c r="Y1643" s="16"/>
      <c r="AB1643" s="16"/>
      <c r="AD1643" s="16"/>
    </row>
    <row r="1644" spans="3:30" x14ac:dyDescent="0.6">
      <c r="C1644" s="16"/>
      <c r="E1644" s="16"/>
      <c r="H1644" s="16"/>
      <c r="J1644" s="16"/>
      <c r="M1644" s="16"/>
      <c r="O1644" s="16"/>
      <c r="R1644" s="16"/>
      <c r="T1644" s="16"/>
      <c r="W1644" s="16"/>
      <c r="Y1644" s="16"/>
      <c r="AB1644" s="16"/>
      <c r="AD1644" s="16"/>
    </row>
    <row r="1645" spans="3:30" x14ac:dyDescent="0.6">
      <c r="C1645" s="16"/>
      <c r="E1645" s="16"/>
      <c r="H1645" s="16"/>
      <c r="J1645" s="16"/>
      <c r="M1645" s="16"/>
      <c r="O1645" s="16"/>
      <c r="R1645" s="16"/>
      <c r="T1645" s="16"/>
      <c r="W1645" s="16"/>
      <c r="Y1645" s="16"/>
      <c r="AB1645" s="16"/>
      <c r="AD1645" s="16"/>
    </row>
    <row r="1646" spans="3:30" x14ac:dyDescent="0.6">
      <c r="C1646" s="16"/>
      <c r="E1646" s="16"/>
      <c r="H1646" s="16"/>
      <c r="J1646" s="16"/>
      <c r="M1646" s="16"/>
      <c r="O1646" s="16"/>
      <c r="R1646" s="16"/>
      <c r="T1646" s="16"/>
      <c r="W1646" s="16"/>
      <c r="Y1646" s="16"/>
      <c r="AB1646" s="16"/>
      <c r="AD1646" s="16"/>
    </row>
    <row r="1647" spans="3:30" x14ac:dyDescent="0.6">
      <c r="C1647" s="16"/>
      <c r="E1647" s="16"/>
      <c r="H1647" s="16"/>
      <c r="J1647" s="16"/>
      <c r="M1647" s="16"/>
      <c r="O1647" s="16"/>
      <c r="R1647" s="16"/>
      <c r="T1647" s="16"/>
      <c r="W1647" s="16"/>
      <c r="Y1647" s="16"/>
      <c r="AB1647" s="16"/>
      <c r="AD1647" s="16"/>
    </row>
    <row r="1648" spans="3:30" x14ac:dyDescent="0.6">
      <c r="C1648" s="16"/>
      <c r="E1648" s="16"/>
      <c r="H1648" s="16"/>
      <c r="J1648" s="16"/>
      <c r="M1648" s="16"/>
      <c r="O1648" s="16"/>
      <c r="R1648" s="16"/>
      <c r="T1648" s="16"/>
      <c r="W1648" s="16"/>
      <c r="Y1648" s="16"/>
      <c r="AB1648" s="16"/>
      <c r="AD1648" s="16"/>
    </row>
    <row r="1649" spans="3:30" x14ac:dyDescent="0.6">
      <c r="C1649" s="16"/>
      <c r="E1649" s="16"/>
      <c r="H1649" s="16"/>
      <c r="J1649" s="16"/>
      <c r="M1649" s="16"/>
      <c r="O1649" s="16"/>
      <c r="R1649" s="16"/>
      <c r="T1649" s="16"/>
      <c r="W1649" s="16"/>
      <c r="Y1649" s="16"/>
      <c r="AB1649" s="16"/>
      <c r="AD1649" s="16"/>
    </row>
    <row r="1650" spans="3:30" x14ac:dyDescent="0.6">
      <c r="C1650" s="16"/>
      <c r="E1650" s="16"/>
      <c r="H1650" s="16"/>
      <c r="J1650" s="16"/>
      <c r="M1650" s="16"/>
      <c r="O1650" s="16"/>
      <c r="R1650" s="16"/>
      <c r="T1650" s="16"/>
      <c r="W1650" s="16"/>
      <c r="Y1650" s="16"/>
      <c r="AB1650" s="16"/>
      <c r="AD1650" s="16"/>
    </row>
    <row r="1651" spans="3:30" x14ac:dyDescent="0.6">
      <c r="C1651" s="16"/>
      <c r="E1651" s="16"/>
      <c r="H1651" s="16"/>
      <c r="J1651" s="16"/>
      <c r="M1651" s="16"/>
      <c r="O1651" s="16"/>
      <c r="R1651" s="16"/>
      <c r="T1651" s="16"/>
      <c r="W1651" s="16"/>
      <c r="Y1651" s="16"/>
      <c r="AB1651" s="16"/>
      <c r="AD1651" s="16"/>
    </row>
    <row r="1652" spans="3:30" x14ac:dyDescent="0.6">
      <c r="C1652" s="16"/>
      <c r="E1652" s="16"/>
      <c r="H1652" s="16"/>
      <c r="J1652" s="16"/>
      <c r="M1652" s="16"/>
      <c r="O1652" s="16"/>
      <c r="R1652" s="16"/>
      <c r="T1652" s="16"/>
      <c r="W1652" s="16"/>
      <c r="Y1652" s="16"/>
      <c r="AB1652" s="16"/>
      <c r="AD1652" s="16"/>
    </row>
    <row r="1653" spans="3:30" x14ac:dyDescent="0.6">
      <c r="C1653" s="16"/>
      <c r="E1653" s="16"/>
      <c r="H1653" s="16"/>
      <c r="J1653" s="16"/>
      <c r="M1653" s="16"/>
      <c r="O1653" s="16"/>
      <c r="R1653" s="16"/>
      <c r="T1653" s="16"/>
      <c r="W1653" s="16"/>
      <c r="Y1653" s="16"/>
      <c r="AB1653" s="16"/>
      <c r="AD1653" s="16"/>
    </row>
    <row r="1654" spans="3:30" x14ac:dyDescent="0.6">
      <c r="C1654" s="16"/>
      <c r="E1654" s="16"/>
      <c r="H1654" s="16"/>
      <c r="J1654" s="16"/>
      <c r="M1654" s="16"/>
      <c r="O1654" s="16"/>
      <c r="R1654" s="16"/>
      <c r="T1654" s="16"/>
      <c r="W1654" s="16"/>
      <c r="Y1654" s="16"/>
      <c r="AB1654" s="16"/>
      <c r="AD1654" s="16"/>
    </row>
    <row r="1655" spans="3:30" x14ac:dyDescent="0.6">
      <c r="C1655" s="16"/>
      <c r="E1655" s="16"/>
      <c r="H1655" s="16"/>
      <c r="J1655" s="16"/>
      <c r="M1655" s="16"/>
      <c r="O1655" s="16"/>
      <c r="R1655" s="16"/>
      <c r="T1655" s="16"/>
      <c r="W1655" s="16"/>
      <c r="Y1655" s="16"/>
      <c r="AB1655" s="16"/>
      <c r="AD1655" s="16"/>
    </row>
    <row r="1656" spans="3:30" x14ac:dyDescent="0.6">
      <c r="C1656" s="16"/>
      <c r="E1656" s="16"/>
      <c r="H1656" s="16"/>
      <c r="J1656" s="16"/>
      <c r="M1656" s="16"/>
      <c r="O1656" s="16"/>
      <c r="R1656" s="16"/>
      <c r="T1656" s="16"/>
      <c r="W1656" s="16"/>
      <c r="Y1656" s="16"/>
      <c r="AB1656" s="16"/>
      <c r="AD1656" s="16"/>
    </row>
    <row r="1657" spans="3:30" x14ac:dyDescent="0.6">
      <c r="C1657" s="16"/>
      <c r="E1657" s="16"/>
      <c r="H1657" s="16"/>
      <c r="J1657" s="16"/>
      <c r="M1657" s="16"/>
      <c r="O1657" s="16"/>
      <c r="R1657" s="16"/>
      <c r="T1657" s="16"/>
      <c r="W1657" s="16"/>
      <c r="Y1657" s="16"/>
      <c r="AB1657" s="16"/>
      <c r="AD1657" s="16"/>
    </row>
    <row r="1658" spans="3:30" x14ac:dyDescent="0.6">
      <c r="C1658" s="16"/>
      <c r="E1658" s="16"/>
      <c r="H1658" s="16"/>
      <c r="J1658" s="16"/>
      <c r="M1658" s="16"/>
      <c r="O1658" s="16"/>
      <c r="R1658" s="16"/>
      <c r="T1658" s="16"/>
      <c r="W1658" s="16"/>
      <c r="Y1658" s="16"/>
      <c r="AB1658" s="16"/>
      <c r="AD1658" s="16"/>
    </row>
    <row r="1659" spans="3:30" x14ac:dyDescent="0.6">
      <c r="C1659" s="16"/>
      <c r="E1659" s="16"/>
      <c r="H1659" s="16"/>
      <c r="J1659" s="16"/>
      <c r="M1659" s="16"/>
      <c r="O1659" s="16"/>
      <c r="R1659" s="16"/>
      <c r="T1659" s="16"/>
      <c r="W1659" s="16"/>
      <c r="Y1659" s="16"/>
      <c r="AB1659" s="16"/>
      <c r="AD1659" s="16"/>
    </row>
    <row r="1660" spans="3:30" x14ac:dyDescent="0.6">
      <c r="C1660" s="16"/>
      <c r="E1660" s="16"/>
      <c r="H1660" s="16"/>
      <c r="J1660" s="16"/>
      <c r="M1660" s="16"/>
      <c r="O1660" s="16"/>
      <c r="R1660" s="16"/>
      <c r="T1660" s="16"/>
      <c r="W1660" s="16"/>
      <c r="Y1660" s="16"/>
      <c r="AB1660" s="16"/>
      <c r="AD1660" s="16"/>
    </row>
    <row r="1661" spans="3:30" x14ac:dyDescent="0.6">
      <c r="C1661" s="16"/>
      <c r="E1661" s="16"/>
      <c r="H1661" s="16"/>
      <c r="J1661" s="16"/>
      <c r="M1661" s="16"/>
      <c r="O1661" s="16"/>
      <c r="R1661" s="16"/>
      <c r="T1661" s="16"/>
      <c r="W1661" s="16"/>
      <c r="Y1661" s="16"/>
      <c r="AB1661" s="16"/>
      <c r="AD1661" s="16"/>
    </row>
    <row r="1662" spans="3:30" x14ac:dyDescent="0.6">
      <c r="C1662" s="16"/>
      <c r="E1662" s="16"/>
      <c r="H1662" s="16"/>
      <c r="J1662" s="16"/>
      <c r="M1662" s="16"/>
      <c r="O1662" s="16"/>
      <c r="R1662" s="16"/>
      <c r="T1662" s="16"/>
      <c r="W1662" s="16"/>
      <c r="Y1662" s="16"/>
      <c r="AB1662" s="16"/>
      <c r="AD1662" s="16"/>
    </row>
    <row r="1663" spans="3:30" x14ac:dyDescent="0.6">
      <c r="C1663" s="16"/>
      <c r="E1663" s="16"/>
      <c r="H1663" s="16"/>
      <c r="J1663" s="16"/>
      <c r="M1663" s="16"/>
      <c r="O1663" s="16"/>
      <c r="R1663" s="16"/>
      <c r="T1663" s="16"/>
      <c r="W1663" s="16"/>
      <c r="Y1663" s="16"/>
      <c r="AB1663" s="16"/>
      <c r="AD1663" s="16"/>
    </row>
    <row r="1664" spans="3:30" x14ac:dyDescent="0.6">
      <c r="C1664" s="16"/>
      <c r="E1664" s="16"/>
      <c r="H1664" s="16"/>
      <c r="J1664" s="16"/>
      <c r="M1664" s="16"/>
      <c r="O1664" s="16"/>
      <c r="R1664" s="16"/>
      <c r="T1664" s="16"/>
      <c r="W1664" s="16"/>
      <c r="Y1664" s="16"/>
      <c r="AB1664" s="16"/>
      <c r="AD1664" s="16"/>
    </row>
    <row r="1665" spans="3:30" x14ac:dyDescent="0.6">
      <c r="C1665" s="16"/>
      <c r="E1665" s="16"/>
      <c r="H1665" s="16"/>
      <c r="J1665" s="16"/>
      <c r="M1665" s="16"/>
      <c r="O1665" s="16"/>
      <c r="R1665" s="16"/>
      <c r="T1665" s="16"/>
      <c r="W1665" s="16"/>
      <c r="Y1665" s="16"/>
      <c r="AB1665" s="16"/>
      <c r="AD1665" s="16"/>
    </row>
    <row r="1666" spans="3:30" x14ac:dyDescent="0.6">
      <c r="C1666" s="16"/>
      <c r="E1666" s="16"/>
      <c r="H1666" s="16"/>
      <c r="J1666" s="16"/>
      <c r="M1666" s="16"/>
      <c r="O1666" s="16"/>
      <c r="R1666" s="16"/>
      <c r="T1666" s="16"/>
      <c r="W1666" s="16"/>
      <c r="Y1666" s="16"/>
      <c r="AB1666" s="16"/>
      <c r="AD1666" s="16"/>
    </row>
    <row r="1667" spans="3:30" x14ac:dyDescent="0.6">
      <c r="C1667" s="16"/>
      <c r="E1667" s="16"/>
      <c r="H1667" s="16"/>
      <c r="J1667" s="16"/>
      <c r="M1667" s="16"/>
      <c r="O1667" s="16"/>
      <c r="R1667" s="16"/>
      <c r="T1667" s="16"/>
      <c r="W1667" s="16"/>
      <c r="Y1667" s="16"/>
      <c r="AB1667" s="16"/>
      <c r="AD1667" s="16"/>
    </row>
    <row r="1668" spans="3:30" x14ac:dyDescent="0.6">
      <c r="C1668" s="16"/>
      <c r="E1668" s="16"/>
      <c r="H1668" s="16"/>
      <c r="J1668" s="16"/>
      <c r="M1668" s="16"/>
      <c r="O1668" s="16"/>
      <c r="R1668" s="16"/>
      <c r="T1668" s="16"/>
      <c r="W1668" s="16"/>
      <c r="Y1668" s="16"/>
      <c r="AB1668" s="16"/>
      <c r="AD1668" s="16"/>
    </row>
    <row r="1669" spans="3:30" x14ac:dyDescent="0.6">
      <c r="C1669" s="16"/>
      <c r="E1669" s="16"/>
      <c r="H1669" s="16"/>
      <c r="J1669" s="16"/>
      <c r="M1669" s="16"/>
      <c r="O1669" s="16"/>
      <c r="R1669" s="16"/>
      <c r="T1669" s="16"/>
      <c r="W1669" s="16"/>
      <c r="Y1669" s="16"/>
      <c r="AB1669" s="16"/>
      <c r="AD1669" s="16"/>
    </row>
    <row r="1670" spans="3:30" x14ac:dyDescent="0.6">
      <c r="C1670" s="16"/>
      <c r="E1670" s="16"/>
      <c r="H1670" s="16"/>
      <c r="J1670" s="16"/>
      <c r="M1670" s="16"/>
      <c r="O1670" s="16"/>
      <c r="R1670" s="16"/>
      <c r="T1670" s="16"/>
      <c r="W1670" s="16"/>
      <c r="Y1670" s="16"/>
      <c r="AB1670" s="16"/>
      <c r="AD1670" s="16"/>
    </row>
    <row r="1671" spans="3:30" x14ac:dyDescent="0.6">
      <c r="C1671" s="16"/>
      <c r="E1671" s="16"/>
      <c r="H1671" s="16"/>
      <c r="J1671" s="16"/>
      <c r="M1671" s="16"/>
      <c r="O1671" s="16"/>
      <c r="R1671" s="16"/>
      <c r="T1671" s="16"/>
      <c r="W1671" s="16"/>
      <c r="Y1671" s="16"/>
      <c r="AB1671" s="16"/>
      <c r="AD1671" s="16"/>
    </row>
    <row r="1672" spans="3:30" x14ac:dyDescent="0.6">
      <c r="C1672" s="16"/>
      <c r="E1672" s="16"/>
      <c r="H1672" s="16"/>
      <c r="J1672" s="16"/>
      <c r="M1672" s="16"/>
      <c r="O1672" s="16"/>
      <c r="R1672" s="16"/>
      <c r="T1672" s="16"/>
      <c r="W1672" s="16"/>
      <c r="Y1672" s="16"/>
      <c r="AB1672" s="16"/>
      <c r="AD1672" s="16"/>
    </row>
    <row r="1673" spans="3:30" x14ac:dyDescent="0.6">
      <c r="C1673" s="16"/>
      <c r="E1673" s="16"/>
      <c r="H1673" s="16"/>
      <c r="J1673" s="16"/>
      <c r="M1673" s="16"/>
      <c r="O1673" s="16"/>
      <c r="R1673" s="16"/>
      <c r="T1673" s="16"/>
      <c r="W1673" s="16"/>
      <c r="Y1673" s="16"/>
      <c r="AB1673" s="16"/>
      <c r="AD1673" s="16"/>
    </row>
    <row r="1674" spans="3:30" x14ac:dyDescent="0.6">
      <c r="C1674" s="16"/>
      <c r="E1674" s="16"/>
      <c r="H1674" s="16"/>
      <c r="J1674" s="16"/>
      <c r="M1674" s="16"/>
      <c r="O1674" s="16"/>
      <c r="R1674" s="16"/>
      <c r="T1674" s="16"/>
      <c r="W1674" s="16"/>
      <c r="Y1674" s="16"/>
      <c r="AB1674" s="16"/>
      <c r="AD1674" s="16"/>
    </row>
    <row r="1675" spans="3:30" x14ac:dyDescent="0.6">
      <c r="C1675" s="16"/>
      <c r="E1675" s="16"/>
      <c r="H1675" s="16"/>
      <c r="J1675" s="16"/>
      <c r="M1675" s="16"/>
      <c r="O1675" s="16"/>
      <c r="R1675" s="16"/>
      <c r="T1675" s="16"/>
      <c r="W1675" s="16"/>
      <c r="Y1675" s="16"/>
      <c r="AB1675" s="16"/>
      <c r="AD1675" s="16"/>
    </row>
    <row r="1676" spans="3:30" x14ac:dyDescent="0.6">
      <c r="C1676" s="16"/>
      <c r="E1676" s="16"/>
      <c r="H1676" s="16"/>
      <c r="J1676" s="16"/>
      <c r="M1676" s="16"/>
      <c r="O1676" s="16"/>
      <c r="R1676" s="16"/>
      <c r="T1676" s="16"/>
      <c r="W1676" s="16"/>
      <c r="Y1676" s="16"/>
      <c r="AB1676" s="16"/>
      <c r="AD1676" s="16"/>
    </row>
    <row r="1677" spans="3:30" x14ac:dyDescent="0.6">
      <c r="C1677" s="16"/>
      <c r="E1677" s="16"/>
      <c r="H1677" s="16"/>
      <c r="J1677" s="16"/>
      <c r="M1677" s="16"/>
      <c r="O1677" s="16"/>
      <c r="R1677" s="16"/>
      <c r="T1677" s="16"/>
      <c r="W1677" s="16"/>
      <c r="Y1677" s="16"/>
      <c r="AB1677" s="16"/>
      <c r="AD1677" s="16"/>
    </row>
    <row r="1678" spans="3:30" x14ac:dyDescent="0.6">
      <c r="C1678" s="16"/>
      <c r="E1678" s="16"/>
      <c r="H1678" s="16"/>
      <c r="J1678" s="16"/>
      <c r="M1678" s="16"/>
      <c r="O1678" s="16"/>
      <c r="R1678" s="16"/>
      <c r="T1678" s="16"/>
      <c r="W1678" s="16"/>
      <c r="Y1678" s="16"/>
      <c r="AB1678" s="16"/>
      <c r="AD1678" s="16"/>
    </row>
    <row r="1679" spans="3:30" x14ac:dyDescent="0.6">
      <c r="C1679" s="16"/>
      <c r="E1679" s="16"/>
      <c r="H1679" s="16"/>
      <c r="J1679" s="16"/>
      <c r="M1679" s="16"/>
      <c r="O1679" s="16"/>
      <c r="R1679" s="16"/>
      <c r="T1679" s="16"/>
      <c r="W1679" s="16"/>
      <c r="Y1679" s="16"/>
      <c r="AB1679" s="16"/>
      <c r="AD1679" s="16"/>
    </row>
    <row r="1680" spans="3:30" x14ac:dyDescent="0.6">
      <c r="C1680" s="16"/>
      <c r="E1680" s="16"/>
      <c r="H1680" s="16"/>
      <c r="J1680" s="16"/>
      <c r="M1680" s="16"/>
      <c r="O1680" s="16"/>
      <c r="R1680" s="16"/>
      <c r="T1680" s="16"/>
      <c r="W1680" s="16"/>
      <c r="Y1680" s="16"/>
      <c r="AB1680" s="16"/>
      <c r="AD1680" s="16"/>
    </row>
    <row r="1681" spans="3:30" x14ac:dyDescent="0.6">
      <c r="C1681" s="16"/>
      <c r="E1681" s="16"/>
      <c r="H1681" s="16"/>
      <c r="J1681" s="16"/>
      <c r="M1681" s="16"/>
      <c r="O1681" s="16"/>
      <c r="R1681" s="16"/>
      <c r="T1681" s="16"/>
      <c r="W1681" s="16"/>
      <c r="Y1681" s="16"/>
      <c r="AB1681" s="16"/>
      <c r="AD1681" s="16"/>
    </row>
    <row r="1682" spans="3:30" x14ac:dyDescent="0.6">
      <c r="C1682" s="16"/>
      <c r="E1682" s="16"/>
      <c r="H1682" s="16"/>
      <c r="J1682" s="16"/>
      <c r="M1682" s="16"/>
      <c r="O1682" s="16"/>
      <c r="R1682" s="16"/>
      <c r="T1682" s="16"/>
      <c r="W1682" s="16"/>
      <c r="Y1682" s="16"/>
      <c r="AB1682" s="16"/>
      <c r="AD1682" s="16"/>
    </row>
    <row r="1683" spans="3:30" x14ac:dyDescent="0.6">
      <c r="C1683" s="16"/>
      <c r="E1683" s="16"/>
      <c r="H1683" s="16"/>
      <c r="J1683" s="16"/>
      <c r="M1683" s="16"/>
      <c r="O1683" s="16"/>
      <c r="R1683" s="16"/>
      <c r="T1683" s="16"/>
      <c r="W1683" s="16"/>
      <c r="Y1683" s="16"/>
      <c r="AB1683" s="16"/>
      <c r="AD1683" s="16"/>
    </row>
    <row r="1684" spans="3:30" x14ac:dyDescent="0.6">
      <c r="C1684" s="16"/>
      <c r="E1684" s="16"/>
      <c r="H1684" s="16"/>
      <c r="J1684" s="16"/>
      <c r="M1684" s="16"/>
      <c r="O1684" s="16"/>
      <c r="R1684" s="16"/>
      <c r="T1684" s="16"/>
      <c r="W1684" s="16"/>
      <c r="Y1684" s="16"/>
      <c r="AB1684" s="16"/>
      <c r="AD1684" s="16"/>
    </row>
    <row r="1685" spans="3:30" x14ac:dyDescent="0.6">
      <c r="C1685" s="16"/>
      <c r="E1685" s="16"/>
      <c r="H1685" s="16"/>
      <c r="J1685" s="16"/>
      <c r="M1685" s="16"/>
      <c r="O1685" s="16"/>
      <c r="R1685" s="16"/>
      <c r="T1685" s="16"/>
      <c r="W1685" s="16"/>
      <c r="Y1685" s="16"/>
      <c r="AB1685" s="16"/>
      <c r="AD1685" s="16"/>
    </row>
    <row r="1686" spans="3:30" x14ac:dyDescent="0.6">
      <c r="C1686" s="16"/>
      <c r="E1686" s="16"/>
      <c r="H1686" s="16"/>
      <c r="J1686" s="16"/>
      <c r="M1686" s="16"/>
      <c r="O1686" s="16"/>
      <c r="R1686" s="16"/>
      <c r="T1686" s="16"/>
      <c r="W1686" s="16"/>
      <c r="Y1686" s="16"/>
      <c r="AB1686" s="16"/>
      <c r="AD1686" s="16"/>
    </row>
    <row r="1687" spans="3:30" x14ac:dyDescent="0.6">
      <c r="C1687" s="16"/>
      <c r="E1687" s="16"/>
      <c r="H1687" s="16"/>
      <c r="J1687" s="16"/>
      <c r="M1687" s="16"/>
      <c r="O1687" s="16"/>
      <c r="R1687" s="16"/>
      <c r="T1687" s="16"/>
      <c r="W1687" s="16"/>
      <c r="Y1687" s="16"/>
      <c r="AB1687" s="16"/>
      <c r="AD1687" s="16"/>
    </row>
    <row r="1688" spans="3:30" x14ac:dyDescent="0.6">
      <c r="C1688" s="16"/>
      <c r="E1688" s="16"/>
      <c r="H1688" s="16"/>
      <c r="J1688" s="16"/>
      <c r="M1688" s="16"/>
      <c r="O1688" s="16"/>
      <c r="R1688" s="16"/>
      <c r="T1688" s="16"/>
      <c r="W1688" s="16"/>
      <c r="Y1688" s="16"/>
      <c r="AB1688" s="16"/>
      <c r="AD1688" s="16"/>
    </row>
    <row r="1689" spans="3:30" x14ac:dyDescent="0.6">
      <c r="C1689" s="16"/>
      <c r="E1689" s="16"/>
      <c r="H1689" s="16"/>
      <c r="J1689" s="16"/>
      <c r="M1689" s="16"/>
      <c r="O1689" s="16"/>
      <c r="R1689" s="16"/>
      <c r="T1689" s="16"/>
      <c r="W1689" s="16"/>
      <c r="Y1689" s="16"/>
      <c r="AB1689" s="16"/>
      <c r="AD1689" s="16"/>
    </row>
    <row r="1690" spans="3:30" x14ac:dyDescent="0.6">
      <c r="C1690" s="16"/>
      <c r="E1690" s="16"/>
      <c r="H1690" s="16"/>
      <c r="J1690" s="16"/>
      <c r="M1690" s="16"/>
      <c r="O1690" s="16"/>
      <c r="R1690" s="16"/>
      <c r="T1690" s="16"/>
      <c r="W1690" s="16"/>
      <c r="Y1690" s="16"/>
      <c r="AB1690" s="16"/>
      <c r="AD1690" s="16"/>
    </row>
    <row r="1691" spans="3:30" x14ac:dyDescent="0.6">
      <c r="C1691" s="16"/>
      <c r="E1691" s="16"/>
      <c r="H1691" s="16"/>
      <c r="J1691" s="16"/>
      <c r="M1691" s="16"/>
      <c r="O1691" s="16"/>
      <c r="R1691" s="16"/>
      <c r="T1691" s="16"/>
      <c r="W1691" s="16"/>
      <c r="Y1691" s="16"/>
      <c r="AB1691" s="16"/>
      <c r="AD1691" s="16"/>
    </row>
    <row r="1692" spans="3:30" x14ac:dyDescent="0.6">
      <c r="C1692" s="16"/>
      <c r="E1692" s="16"/>
      <c r="H1692" s="16"/>
      <c r="J1692" s="16"/>
      <c r="M1692" s="16"/>
      <c r="O1692" s="16"/>
      <c r="R1692" s="16"/>
      <c r="T1692" s="16"/>
      <c r="W1692" s="16"/>
      <c r="Y1692" s="16"/>
      <c r="AB1692" s="16"/>
      <c r="AD1692" s="16"/>
    </row>
    <row r="1693" spans="3:30" x14ac:dyDescent="0.6">
      <c r="C1693" s="16"/>
      <c r="E1693" s="16"/>
      <c r="H1693" s="16"/>
      <c r="J1693" s="16"/>
      <c r="M1693" s="16"/>
      <c r="O1693" s="16"/>
      <c r="R1693" s="16"/>
      <c r="T1693" s="16"/>
      <c r="W1693" s="16"/>
      <c r="Y1693" s="16"/>
      <c r="AB1693" s="16"/>
      <c r="AD1693" s="16"/>
    </row>
    <row r="1694" spans="3:30" x14ac:dyDescent="0.6">
      <c r="C1694" s="16"/>
      <c r="E1694" s="16"/>
      <c r="H1694" s="16"/>
      <c r="J1694" s="16"/>
      <c r="M1694" s="16"/>
      <c r="O1694" s="16"/>
      <c r="R1694" s="16"/>
      <c r="T1694" s="16"/>
      <c r="W1694" s="16"/>
      <c r="Y1694" s="16"/>
      <c r="AB1694" s="16"/>
      <c r="AD1694" s="16"/>
    </row>
    <row r="1695" spans="3:30" x14ac:dyDescent="0.6">
      <c r="C1695" s="16"/>
      <c r="E1695" s="16"/>
      <c r="H1695" s="16"/>
      <c r="J1695" s="16"/>
      <c r="M1695" s="16"/>
      <c r="O1695" s="16"/>
      <c r="R1695" s="16"/>
      <c r="T1695" s="16"/>
      <c r="W1695" s="16"/>
      <c r="Y1695" s="16"/>
      <c r="AB1695" s="16"/>
      <c r="AD1695" s="16"/>
    </row>
    <row r="1696" spans="3:30" x14ac:dyDescent="0.6">
      <c r="C1696" s="16"/>
      <c r="E1696" s="16"/>
      <c r="H1696" s="16"/>
      <c r="J1696" s="16"/>
      <c r="M1696" s="16"/>
      <c r="O1696" s="16"/>
      <c r="R1696" s="16"/>
      <c r="T1696" s="16"/>
      <c r="W1696" s="16"/>
      <c r="Y1696" s="16"/>
      <c r="AB1696" s="16"/>
      <c r="AD1696" s="16"/>
    </row>
    <row r="1697" spans="3:30" x14ac:dyDescent="0.6">
      <c r="C1697" s="16"/>
      <c r="E1697" s="16"/>
      <c r="H1697" s="16"/>
      <c r="J1697" s="16"/>
      <c r="M1697" s="16"/>
      <c r="O1697" s="16"/>
      <c r="R1697" s="16"/>
      <c r="T1697" s="16"/>
      <c r="W1697" s="16"/>
      <c r="Y1697" s="16"/>
      <c r="AB1697" s="16"/>
      <c r="AD1697" s="16"/>
    </row>
    <row r="1698" spans="3:30" x14ac:dyDescent="0.6">
      <c r="C1698" s="16"/>
      <c r="E1698" s="16"/>
      <c r="H1698" s="16"/>
      <c r="J1698" s="16"/>
      <c r="M1698" s="16"/>
      <c r="O1698" s="16"/>
      <c r="R1698" s="16"/>
      <c r="T1698" s="16"/>
      <c r="W1698" s="16"/>
      <c r="Y1698" s="16"/>
      <c r="AB1698" s="16"/>
      <c r="AD1698" s="16"/>
    </row>
    <row r="1699" spans="3:30" x14ac:dyDescent="0.6">
      <c r="C1699" s="16"/>
      <c r="E1699" s="16"/>
      <c r="H1699" s="16"/>
      <c r="J1699" s="16"/>
      <c r="M1699" s="16"/>
      <c r="O1699" s="16"/>
      <c r="R1699" s="16"/>
      <c r="T1699" s="16"/>
      <c r="W1699" s="16"/>
      <c r="Y1699" s="16"/>
      <c r="AB1699" s="16"/>
      <c r="AD1699" s="16"/>
    </row>
    <row r="1700" spans="3:30" x14ac:dyDescent="0.6">
      <c r="C1700" s="16"/>
      <c r="E1700" s="16"/>
      <c r="H1700" s="16"/>
      <c r="J1700" s="16"/>
      <c r="M1700" s="16"/>
      <c r="O1700" s="16"/>
      <c r="R1700" s="16"/>
      <c r="T1700" s="16"/>
      <c r="W1700" s="16"/>
      <c r="Y1700" s="16"/>
      <c r="AB1700" s="16"/>
      <c r="AD1700" s="16"/>
    </row>
    <row r="1701" spans="3:30" x14ac:dyDescent="0.6">
      <c r="C1701" s="16"/>
      <c r="E1701" s="16"/>
      <c r="H1701" s="16"/>
      <c r="J1701" s="16"/>
      <c r="M1701" s="16"/>
      <c r="O1701" s="16"/>
      <c r="R1701" s="16"/>
      <c r="T1701" s="16"/>
      <c r="W1701" s="16"/>
      <c r="Y1701" s="16"/>
      <c r="AB1701" s="16"/>
      <c r="AD1701" s="16"/>
    </row>
    <row r="1702" spans="3:30" x14ac:dyDescent="0.6">
      <c r="C1702" s="16"/>
      <c r="E1702" s="16"/>
      <c r="H1702" s="16"/>
      <c r="J1702" s="16"/>
      <c r="M1702" s="16"/>
      <c r="O1702" s="16"/>
      <c r="R1702" s="16"/>
      <c r="T1702" s="16"/>
      <c r="W1702" s="16"/>
      <c r="Y1702" s="16"/>
      <c r="AB1702" s="16"/>
      <c r="AD1702" s="16"/>
    </row>
    <row r="1703" spans="3:30" x14ac:dyDescent="0.6">
      <c r="C1703" s="16"/>
      <c r="E1703" s="16"/>
      <c r="H1703" s="16"/>
      <c r="J1703" s="16"/>
      <c r="M1703" s="16"/>
      <c r="O1703" s="16"/>
      <c r="R1703" s="16"/>
      <c r="T1703" s="16"/>
      <c r="W1703" s="16"/>
      <c r="Y1703" s="16"/>
      <c r="AB1703" s="16"/>
      <c r="AD1703" s="16"/>
    </row>
    <row r="1704" spans="3:30" x14ac:dyDescent="0.6">
      <c r="C1704" s="16"/>
      <c r="E1704" s="16"/>
      <c r="H1704" s="16"/>
      <c r="J1704" s="16"/>
      <c r="M1704" s="16"/>
      <c r="O1704" s="16"/>
      <c r="R1704" s="16"/>
      <c r="T1704" s="16"/>
      <c r="W1704" s="16"/>
      <c r="Y1704" s="16"/>
      <c r="AB1704" s="16"/>
      <c r="AD1704" s="16"/>
    </row>
    <row r="1705" spans="3:30" x14ac:dyDescent="0.6">
      <c r="C1705" s="16"/>
      <c r="E1705" s="16"/>
      <c r="H1705" s="16"/>
      <c r="J1705" s="16"/>
      <c r="M1705" s="16"/>
      <c r="O1705" s="16"/>
      <c r="R1705" s="16"/>
      <c r="T1705" s="16"/>
      <c r="W1705" s="16"/>
      <c r="Y1705" s="16"/>
      <c r="AB1705" s="16"/>
      <c r="AD1705" s="16"/>
    </row>
    <row r="1706" spans="3:30" x14ac:dyDescent="0.6">
      <c r="C1706" s="16"/>
      <c r="E1706" s="16"/>
      <c r="H1706" s="16"/>
      <c r="J1706" s="16"/>
      <c r="M1706" s="16"/>
      <c r="O1706" s="16"/>
      <c r="R1706" s="16"/>
      <c r="T1706" s="16"/>
      <c r="W1706" s="16"/>
      <c r="Y1706" s="16"/>
      <c r="AB1706" s="16"/>
      <c r="AD1706" s="16"/>
    </row>
    <row r="1707" spans="3:30" x14ac:dyDescent="0.6">
      <c r="C1707" s="16"/>
      <c r="E1707" s="16"/>
      <c r="H1707" s="16"/>
      <c r="J1707" s="16"/>
      <c r="M1707" s="16"/>
      <c r="O1707" s="16"/>
      <c r="R1707" s="16"/>
      <c r="T1707" s="16"/>
      <c r="W1707" s="16"/>
      <c r="Y1707" s="16"/>
      <c r="AB1707" s="16"/>
      <c r="AD1707" s="16"/>
    </row>
    <row r="1708" spans="3:30" x14ac:dyDescent="0.6">
      <c r="C1708" s="16"/>
      <c r="E1708" s="16"/>
      <c r="H1708" s="16"/>
      <c r="J1708" s="16"/>
      <c r="M1708" s="16"/>
      <c r="O1708" s="16"/>
      <c r="R1708" s="16"/>
      <c r="T1708" s="16"/>
      <c r="W1708" s="16"/>
      <c r="Y1708" s="16"/>
      <c r="AB1708" s="16"/>
      <c r="AD1708" s="16"/>
    </row>
    <row r="1709" spans="3:30" x14ac:dyDescent="0.6">
      <c r="C1709" s="16"/>
      <c r="E1709" s="16"/>
      <c r="H1709" s="16"/>
      <c r="J1709" s="16"/>
      <c r="M1709" s="16"/>
      <c r="O1709" s="16"/>
      <c r="R1709" s="16"/>
      <c r="T1709" s="16"/>
      <c r="W1709" s="16"/>
      <c r="Y1709" s="16"/>
      <c r="AB1709" s="16"/>
      <c r="AD1709" s="16"/>
    </row>
    <row r="1710" spans="3:30" x14ac:dyDescent="0.6">
      <c r="C1710" s="16"/>
      <c r="E1710" s="16"/>
      <c r="H1710" s="16"/>
      <c r="J1710" s="16"/>
      <c r="M1710" s="16"/>
      <c r="O1710" s="16"/>
      <c r="R1710" s="16"/>
      <c r="T1710" s="16"/>
      <c r="W1710" s="16"/>
      <c r="Y1710" s="16"/>
      <c r="AB1710" s="16"/>
      <c r="AD1710" s="16"/>
    </row>
    <row r="1711" spans="3:30" x14ac:dyDescent="0.6">
      <c r="C1711" s="16"/>
      <c r="E1711" s="16"/>
      <c r="H1711" s="16"/>
      <c r="J1711" s="16"/>
      <c r="M1711" s="16"/>
      <c r="O1711" s="16"/>
      <c r="R1711" s="16"/>
      <c r="T1711" s="16"/>
      <c r="W1711" s="16"/>
      <c r="Y1711" s="16"/>
      <c r="AB1711" s="16"/>
      <c r="AD1711" s="16"/>
    </row>
    <row r="1712" spans="3:30" x14ac:dyDescent="0.6">
      <c r="C1712" s="16"/>
      <c r="E1712" s="16"/>
      <c r="H1712" s="16"/>
      <c r="J1712" s="16"/>
      <c r="M1712" s="16"/>
      <c r="O1712" s="16"/>
      <c r="R1712" s="16"/>
      <c r="T1712" s="16"/>
      <c r="W1712" s="16"/>
      <c r="Y1712" s="16"/>
      <c r="AB1712" s="16"/>
      <c r="AD1712" s="16"/>
    </row>
    <row r="1713" spans="3:30" x14ac:dyDescent="0.6">
      <c r="C1713" s="16"/>
      <c r="E1713" s="16"/>
      <c r="H1713" s="16"/>
      <c r="J1713" s="16"/>
      <c r="M1713" s="16"/>
      <c r="O1713" s="16"/>
      <c r="R1713" s="16"/>
      <c r="T1713" s="16"/>
      <c r="W1713" s="16"/>
      <c r="Y1713" s="16"/>
      <c r="AB1713" s="16"/>
      <c r="AD1713" s="16"/>
    </row>
    <row r="1714" spans="3:30" x14ac:dyDescent="0.6">
      <c r="C1714" s="16"/>
      <c r="E1714" s="16"/>
      <c r="H1714" s="16"/>
      <c r="J1714" s="16"/>
      <c r="M1714" s="16"/>
      <c r="O1714" s="16"/>
      <c r="R1714" s="16"/>
      <c r="T1714" s="16"/>
      <c r="W1714" s="16"/>
      <c r="Y1714" s="16"/>
      <c r="AB1714" s="16"/>
      <c r="AD1714" s="16"/>
    </row>
    <row r="1715" spans="3:30" x14ac:dyDescent="0.6">
      <c r="C1715" s="16"/>
      <c r="E1715" s="16"/>
      <c r="H1715" s="16"/>
      <c r="J1715" s="16"/>
      <c r="M1715" s="16"/>
      <c r="O1715" s="16"/>
      <c r="R1715" s="16"/>
      <c r="T1715" s="16"/>
      <c r="W1715" s="16"/>
      <c r="Y1715" s="16"/>
      <c r="AB1715" s="16"/>
      <c r="AD1715" s="16"/>
    </row>
    <row r="1716" spans="3:30" x14ac:dyDescent="0.6">
      <c r="C1716" s="16"/>
      <c r="E1716" s="16"/>
      <c r="H1716" s="16"/>
      <c r="J1716" s="16"/>
      <c r="M1716" s="16"/>
      <c r="O1716" s="16"/>
      <c r="R1716" s="16"/>
      <c r="T1716" s="16"/>
      <c r="W1716" s="16"/>
      <c r="Y1716" s="16"/>
      <c r="AB1716" s="16"/>
      <c r="AD1716" s="16"/>
    </row>
    <row r="1717" spans="3:30" x14ac:dyDescent="0.6">
      <c r="C1717" s="16"/>
      <c r="E1717" s="16"/>
      <c r="H1717" s="16"/>
      <c r="J1717" s="16"/>
      <c r="M1717" s="16"/>
      <c r="O1717" s="16"/>
      <c r="R1717" s="16"/>
      <c r="T1717" s="16"/>
      <c r="W1717" s="16"/>
      <c r="Y1717" s="16"/>
      <c r="AB1717" s="16"/>
      <c r="AD1717" s="16"/>
    </row>
    <row r="1718" spans="3:30" x14ac:dyDescent="0.6">
      <c r="C1718" s="16"/>
      <c r="E1718" s="16"/>
      <c r="H1718" s="16"/>
      <c r="J1718" s="16"/>
      <c r="M1718" s="16"/>
      <c r="O1718" s="16"/>
      <c r="R1718" s="16"/>
      <c r="T1718" s="16"/>
      <c r="W1718" s="16"/>
      <c r="Y1718" s="16"/>
      <c r="AB1718" s="16"/>
      <c r="AD1718" s="16"/>
    </row>
    <row r="1719" spans="3:30" x14ac:dyDescent="0.6">
      <c r="C1719" s="16"/>
      <c r="E1719" s="16"/>
      <c r="H1719" s="16"/>
      <c r="J1719" s="16"/>
      <c r="M1719" s="16"/>
      <c r="O1719" s="16"/>
      <c r="R1719" s="16"/>
      <c r="T1719" s="16"/>
      <c r="W1719" s="16"/>
      <c r="Y1719" s="16"/>
      <c r="AB1719" s="16"/>
      <c r="AD1719" s="16"/>
    </row>
    <row r="1720" spans="3:30" x14ac:dyDescent="0.6">
      <c r="C1720" s="16"/>
      <c r="E1720" s="16"/>
      <c r="H1720" s="16"/>
      <c r="J1720" s="16"/>
      <c r="M1720" s="16"/>
      <c r="O1720" s="16"/>
      <c r="R1720" s="16"/>
      <c r="T1720" s="16"/>
      <c r="W1720" s="16"/>
      <c r="Y1720" s="16"/>
      <c r="AB1720" s="16"/>
      <c r="AD1720" s="16"/>
    </row>
    <row r="1721" spans="3:30" x14ac:dyDescent="0.6">
      <c r="C1721" s="16"/>
      <c r="E1721" s="16"/>
      <c r="H1721" s="16"/>
      <c r="J1721" s="16"/>
      <c r="M1721" s="16"/>
      <c r="O1721" s="16"/>
      <c r="R1721" s="16"/>
      <c r="T1721" s="16"/>
      <c r="W1721" s="16"/>
      <c r="Y1721" s="16"/>
      <c r="AB1721" s="16"/>
      <c r="AD1721" s="16"/>
    </row>
    <row r="1722" spans="3:30" x14ac:dyDescent="0.6">
      <c r="C1722" s="16"/>
      <c r="E1722" s="16"/>
      <c r="H1722" s="16"/>
      <c r="J1722" s="16"/>
      <c r="M1722" s="16"/>
      <c r="O1722" s="16"/>
      <c r="R1722" s="16"/>
      <c r="T1722" s="16"/>
      <c r="W1722" s="16"/>
      <c r="Y1722" s="16"/>
      <c r="AB1722" s="16"/>
      <c r="AD1722" s="16"/>
    </row>
    <row r="1723" spans="3:30" x14ac:dyDescent="0.6">
      <c r="C1723" s="16"/>
      <c r="E1723" s="16"/>
      <c r="H1723" s="16"/>
      <c r="J1723" s="16"/>
      <c r="M1723" s="16"/>
      <c r="O1723" s="16"/>
      <c r="R1723" s="16"/>
      <c r="T1723" s="16"/>
      <c r="W1723" s="16"/>
      <c r="Y1723" s="16"/>
      <c r="AB1723" s="16"/>
      <c r="AD1723" s="16"/>
    </row>
    <row r="1724" spans="3:30" x14ac:dyDescent="0.6">
      <c r="C1724" s="16"/>
      <c r="E1724" s="16"/>
      <c r="H1724" s="16"/>
      <c r="J1724" s="16"/>
      <c r="M1724" s="16"/>
      <c r="O1724" s="16"/>
      <c r="R1724" s="16"/>
      <c r="T1724" s="16"/>
      <c r="W1724" s="16"/>
      <c r="Y1724" s="16"/>
      <c r="AB1724" s="16"/>
      <c r="AD1724" s="16"/>
    </row>
    <row r="1725" spans="3:30" x14ac:dyDescent="0.6">
      <c r="C1725" s="16"/>
      <c r="E1725" s="16"/>
      <c r="H1725" s="16"/>
      <c r="J1725" s="16"/>
      <c r="M1725" s="16"/>
      <c r="O1725" s="16"/>
      <c r="R1725" s="16"/>
      <c r="T1725" s="16"/>
      <c r="W1725" s="16"/>
      <c r="Y1725" s="16"/>
      <c r="AB1725" s="16"/>
      <c r="AD1725" s="16"/>
    </row>
    <row r="1726" spans="3:30" x14ac:dyDescent="0.6">
      <c r="C1726" s="16"/>
      <c r="E1726" s="16"/>
      <c r="H1726" s="16"/>
      <c r="J1726" s="16"/>
      <c r="M1726" s="16"/>
      <c r="O1726" s="16"/>
      <c r="R1726" s="16"/>
      <c r="T1726" s="16"/>
      <c r="W1726" s="16"/>
      <c r="Y1726" s="16"/>
      <c r="AB1726" s="16"/>
      <c r="AD1726" s="16"/>
    </row>
    <row r="1727" spans="3:30" x14ac:dyDescent="0.6">
      <c r="C1727" s="16"/>
      <c r="E1727" s="16"/>
      <c r="H1727" s="16"/>
      <c r="J1727" s="16"/>
      <c r="M1727" s="16"/>
      <c r="O1727" s="16"/>
      <c r="R1727" s="16"/>
      <c r="T1727" s="16"/>
      <c r="W1727" s="16"/>
      <c r="Y1727" s="16"/>
      <c r="AB1727" s="16"/>
      <c r="AD1727" s="16"/>
    </row>
    <row r="1728" spans="3:30" x14ac:dyDescent="0.6">
      <c r="C1728" s="16"/>
      <c r="E1728" s="16"/>
      <c r="H1728" s="16"/>
      <c r="J1728" s="16"/>
      <c r="M1728" s="16"/>
      <c r="O1728" s="16"/>
      <c r="R1728" s="16"/>
      <c r="T1728" s="16"/>
      <c r="W1728" s="16"/>
      <c r="Y1728" s="16"/>
      <c r="AB1728" s="16"/>
      <c r="AD1728" s="16"/>
    </row>
    <row r="1729" spans="3:30" x14ac:dyDescent="0.6">
      <c r="C1729" s="16"/>
      <c r="E1729" s="16"/>
      <c r="H1729" s="16"/>
      <c r="J1729" s="16"/>
      <c r="M1729" s="16"/>
      <c r="O1729" s="16"/>
      <c r="R1729" s="16"/>
      <c r="T1729" s="16"/>
      <c r="W1729" s="16"/>
      <c r="Y1729" s="16"/>
      <c r="AB1729" s="16"/>
      <c r="AD1729" s="16"/>
    </row>
    <row r="1730" spans="3:30" x14ac:dyDescent="0.6">
      <c r="C1730" s="16"/>
      <c r="E1730" s="16"/>
      <c r="H1730" s="16"/>
      <c r="J1730" s="16"/>
      <c r="M1730" s="16"/>
      <c r="O1730" s="16"/>
      <c r="R1730" s="16"/>
      <c r="T1730" s="16"/>
      <c r="W1730" s="16"/>
      <c r="Y1730" s="16"/>
      <c r="AB1730" s="16"/>
      <c r="AD1730" s="16"/>
    </row>
    <row r="1731" spans="3:30" x14ac:dyDescent="0.6">
      <c r="C1731" s="16"/>
      <c r="E1731" s="16"/>
      <c r="H1731" s="16"/>
      <c r="J1731" s="16"/>
      <c r="M1731" s="16"/>
      <c r="O1731" s="16"/>
      <c r="R1731" s="16"/>
      <c r="T1731" s="16"/>
      <c r="W1731" s="16"/>
      <c r="Y1731" s="16"/>
      <c r="AB1731" s="16"/>
      <c r="AD1731" s="16"/>
    </row>
    <row r="1732" spans="3:30" x14ac:dyDescent="0.6">
      <c r="C1732" s="16"/>
      <c r="E1732" s="16"/>
      <c r="H1732" s="16"/>
      <c r="J1732" s="16"/>
      <c r="M1732" s="16"/>
      <c r="O1732" s="16"/>
      <c r="R1732" s="16"/>
      <c r="T1732" s="16"/>
      <c r="W1732" s="16"/>
      <c r="Y1732" s="16"/>
      <c r="AB1732" s="16"/>
      <c r="AD1732" s="16"/>
    </row>
    <row r="1733" spans="3:30" x14ac:dyDescent="0.6">
      <c r="C1733" s="16"/>
      <c r="E1733" s="16"/>
      <c r="H1733" s="16"/>
      <c r="J1733" s="16"/>
      <c r="M1733" s="16"/>
      <c r="O1733" s="16"/>
      <c r="R1733" s="16"/>
      <c r="T1733" s="16"/>
      <c r="W1733" s="16"/>
      <c r="Y1733" s="16"/>
      <c r="AB1733" s="16"/>
      <c r="AD1733" s="16"/>
    </row>
    <row r="1734" spans="3:30" x14ac:dyDescent="0.6">
      <c r="C1734" s="16"/>
      <c r="E1734" s="16"/>
      <c r="H1734" s="16"/>
      <c r="J1734" s="16"/>
      <c r="M1734" s="16"/>
      <c r="O1734" s="16"/>
      <c r="R1734" s="16"/>
      <c r="T1734" s="16"/>
      <c r="W1734" s="16"/>
      <c r="Y1734" s="16"/>
      <c r="AB1734" s="16"/>
      <c r="AD1734" s="16"/>
    </row>
    <row r="1735" spans="3:30" x14ac:dyDescent="0.6">
      <c r="C1735" s="16"/>
      <c r="E1735" s="16"/>
      <c r="H1735" s="16"/>
      <c r="J1735" s="16"/>
      <c r="M1735" s="16"/>
      <c r="O1735" s="16"/>
      <c r="R1735" s="16"/>
      <c r="T1735" s="16"/>
      <c r="W1735" s="16"/>
      <c r="Y1735" s="16"/>
      <c r="AB1735" s="16"/>
      <c r="AD1735" s="16"/>
    </row>
    <row r="1736" spans="3:30" x14ac:dyDescent="0.6">
      <c r="C1736" s="16"/>
      <c r="E1736" s="16"/>
      <c r="H1736" s="16"/>
      <c r="J1736" s="16"/>
      <c r="M1736" s="16"/>
      <c r="O1736" s="16"/>
      <c r="R1736" s="16"/>
      <c r="T1736" s="16"/>
      <c r="W1736" s="16"/>
      <c r="Y1736" s="16"/>
      <c r="AB1736" s="16"/>
      <c r="AD1736" s="16"/>
    </row>
    <row r="1737" spans="3:30" x14ac:dyDescent="0.6">
      <c r="C1737" s="16"/>
      <c r="E1737" s="16"/>
      <c r="H1737" s="16"/>
      <c r="J1737" s="16"/>
      <c r="M1737" s="16"/>
      <c r="O1737" s="16"/>
      <c r="R1737" s="16"/>
      <c r="T1737" s="16"/>
      <c r="W1737" s="16"/>
      <c r="Y1737" s="16"/>
      <c r="AB1737" s="16"/>
      <c r="AD1737" s="16"/>
    </row>
    <row r="1738" spans="3:30" x14ac:dyDescent="0.6">
      <c r="C1738" s="16"/>
      <c r="E1738" s="16"/>
      <c r="H1738" s="16"/>
      <c r="J1738" s="16"/>
      <c r="M1738" s="16"/>
      <c r="O1738" s="16"/>
      <c r="R1738" s="16"/>
      <c r="T1738" s="16"/>
      <c r="W1738" s="16"/>
      <c r="Y1738" s="16"/>
      <c r="AB1738" s="16"/>
      <c r="AD1738" s="16"/>
    </row>
    <row r="1739" spans="3:30" x14ac:dyDescent="0.6">
      <c r="C1739" s="16"/>
      <c r="E1739" s="16"/>
      <c r="H1739" s="16"/>
      <c r="J1739" s="16"/>
      <c r="M1739" s="16"/>
      <c r="O1739" s="16"/>
      <c r="R1739" s="16"/>
      <c r="T1739" s="16"/>
      <c r="W1739" s="16"/>
      <c r="Y1739" s="16"/>
      <c r="AB1739" s="16"/>
      <c r="AD1739" s="16"/>
    </row>
    <row r="1740" spans="3:30" x14ac:dyDescent="0.6">
      <c r="C1740" s="16"/>
      <c r="E1740" s="16"/>
      <c r="H1740" s="16"/>
      <c r="J1740" s="16"/>
      <c r="M1740" s="16"/>
      <c r="O1740" s="16"/>
      <c r="R1740" s="16"/>
      <c r="T1740" s="16"/>
      <c r="W1740" s="16"/>
      <c r="Y1740" s="16"/>
      <c r="AB1740" s="16"/>
      <c r="AD1740" s="16"/>
    </row>
    <row r="1741" spans="3:30" x14ac:dyDescent="0.6">
      <c r="C1741" s="16"/>
      <c r="E1741" s="16"/>
      <c r="H1741" s="16"/>
      <c r="J1741" s="16"/>
      <c r="M1741" s="16"/>
      <c r="O1741" s="16"/>
      <c r="R1741" s="16"/>
      <c r="T1741" s="16"/>
      <c r="W1741" s="16"/>
      <c r="Y1741" s="16"/>
      <c r="AB1741" s="16"/>
      <c r="AD1741" s="16"/>
    </row>
    <row r="1742" spans="3:30" x14ac:dyDescent="0.6">
      <c r="C1742" s="16"/>
      <c r="E1742" s="16"/>
      <c r="H1742" s="16"/>
      <c r="J1742" s="16"/>
      <c r="M1742" s="16"/>
      <c r="O1742" s="16"/>
      <c r="R1742" s="16"/>
      <c r="T1742" s="16"/>
      <c r="W1742" s="16"/>
      <c r="Y1742" s="16"/>
      <c r="AB1742" s="16"/>
      <c r="AD1742" s="16"/>
    </row>
    <row r="1743" spans="3:30" x14ac:dyDescent="0.6">
      <c r="C1743" s="16"/>
      <c r="E1743" s="16"/>
      <c r="H1743" s="16"/>
      <c r="J1743" s="16"/>
      <c r="M1743" s="16"/>
      <c r="O1743" s="16"/>
      <c r="R1743" s="16"/>
      <c r="T1743" s="16"/>
      <c r="W1743" s="16"/>
      <c r="Y1743" s="16"/>
      <c r="AB1743" s="16"/>
      <c r="AD1743" s="16"/>
    </row>
    <row r="1744" spans="3:30" x14ac:dyDescent="0.6">
      <c r="C1744" s="16"/>
      <c r="E1744" s="16"/>
      <c r="H1744" s="16"/>
      <c r="J1744" s="16"/>
      <c r="M1744" s="16"/>
      <c r="O1744" s="16"/>
      <c r="R1744" s="16"/>
      <c r="T1744" s="16"/>
      <c r="W1744" s="16"/>
      <c r="Y1744" s="16"/>
      <c r="AB1744" s="16"/>
      <c r="AD1744" s="16"/>
    </row>
    <row r="1745" spans="3:30" x14ac:dyDescent="0.6">
      <c r="C1745" s="16"/>
      <c r="E1745" s="16"/>
      <c r="H1745" s="16"/>
      <c r="J1745" s="16"/>
      <c r="M1745" s="16"/>
      <c r="O1745" s="16"/>
      <c r="R1745" s="16"/>
      <c r="T1745" s="16"/>
      <c r="W1745" s="16"/>
      <c r="Y1745" s="16"/>
      <c r="AB1745" s="16"/>
      <c r="AD1745" s="16"/>
    </row>
    <row r="1746" spans="3:30" x14ac:dyDescent="0.6">
      <c r="C1746" s="16"/>
      <c r="E1746" s="16"/>
      <c r="H1746" s="16"/>
      <c r="J1746" s="16"/>
      <c r="M1746" s="16"/>
      <c r="O1746" s="16"/>
      <c r="R1746" s="16"/>
      <c r="T1746" s="16"/>
      <c r="W1746" s="16"/>
      <c r="Y1746" s="16"/>
      <c r="AB1746" s="16"/>
      <c r="AD1746" s="16"/>
    </row>
    <row r="1747" spans="3:30" x14ac:dyDescent="0.6">
      <c r="C1747" s="16"/>
      <c r="E1747" s="16"/>
      <c r="H1747" s="16"/>
      <c r="J1747" s="16"/>
      <c r="M1747" s="16"/>
      <c r="O1747" s="16"/>
      <c r="R1747" s="16"/>
      <c r="T1747" s="16"/>
      <c r="W1747" s="16"/>
      <c r="Y1747" s="16"/>
      <c r="AB1747" s="16"/>
      <c r="AD1747" s="16"/>
    </row>
    <row r="1748" spans="3:30" x14ac:dyDescent="0.6">
      <c r="C1748" s="16"/>
      <c r="E1748" s="16"/>
      <c r="H1748" s="16"/>
      <c r="J1748" s="16"/>
      <c r="M1748" s="16"/>
      <c r="O1748" s="16"/>
      <c r="R1748" s="16"/>
      <c r="T1748" s="16"/>
      <c r="W1748" s="16"/>
      <c r="Y1748" s="16"/>
      <c r="AB1748" s="16"/>
      <c r="AD1748" s="16"/>
    </row>
    <row r="1749" spans="3:30" x14ac:dyDescent="0.6">
      <c r="C1749" s="16"/>
      <c r="E1749" s="16"/>
      <c r="H1749" s="16"/>
      <c r="J1749" s="16"/>
      <c r="M1749" s="16"/>
      <c r="O1749" s="16"/>
      <c r="R1749" s="16"/>
      <c r="T1749" s="16"/>
      <c r="W1749" s="16"/>
      <c r="Y1749" s="16"/>
      <c r="AB1749" s="16"/>
      <c r="AD1749" s="16"/>
    </row>
    <row r="1750" spans="3:30" x14ac:dyDescent="0.6">
      <c r="C1750" s="16"/>
      <c r="E1750" s="16"/>
      <c r="H1750" s="16"/>
      <c r="J1750" s="16"/>
      <c r="M1750" s="16"/>
      <c r="O1750" s="16"/>
      <c r="R1750" s="16"/>
      <c r="T1750" s="16"/>
      <c r="W1750" s="16"/>
      <c r="Y1750" s="16"/>
      <c r="AB1750" s="16"/>
      <c r="AD1750" s="16"/>
    </row>
    <row r="1751" spans="3:30" x14ac:dyDescent="0.6">
      <c r="C1751" s="16"/>
      <c r="E1751" s="16"/>
      <c r="H1751" s="16"/>
      <c r="J1751" s="16"/>
      <c r="M1751" s="16"/>
      <c r="O1751" s="16"/>
      <c r="R1751" s="16"/>
      <c r="T1751" s="16"/>
      <c r="W1751" s="16"/>
      <c r="Y1751" s="16"/>
      <c r="AB1751" s="16"/>
      <c r="AD1751" s="16"/>
    </row>
    <row r="1752" spans="3:30" x14ac:dyDescent="0.6">
      <c r="C1752" s="16"/>
      <c r="E1752" s="16"/>
      <c r="H1752" s="16"/>
      <c r="J1752" s="16"/>
      <c r="M1752" s="16"/>
      <c r="O1752" s="16"/>
      <c r="R1752" s="16"/>
      <c r="T1752" s="16"/>
      <c r="W1752" s="16"/>
      <c r="Y1752" s="16"/>
      <c r="AB1752" s="16"/>
      <c r="AD1752" s="16"/>
    </row>
    <row r="1753" spans="3:30" x14ac:dyDescent="0.6">
      <c r="C1753" s="16"/>
      <c r="E1753" s="16"/>
      <c r="H1753" s="16"/>
      <c r="J1753" s="16"/>
      <c r="M1753" s="16"/>
      <c r="O1753" s="16"/>
      <c r="R1753" s="16"/>
      <c r="T1753" s="16"/>
      <c r="W1753" s="16"/>
      <c r="Y1753" s="16"/>
      <c r="AB1753" s="16"/>
      <c r="AD1753" s="16"/>
    </row>
    <row r="1754" spans="3:30" x14ac:dyDescent="0.6">
      <c r="C1754" s="16"/>
      <c r="E1754" s="16"/>
      <c r="H1754" s="16"/>
      <c r="J1754" s="16"/>
      <c r="M1754" s="16"/>
      <c r="O1754" s="16"/>
      <c r="R1754" s="16"/>
      <c r="T1754" s="16"/>
      <c r="W1754" s="16"/>
      <c r="Y1754" s="16"/>
      <c r="AB1754" s="16"/>
      <c r="AD1754" s="16"/>
    </row>
    <row r="1755" spans="3:30" x14ac:dyDescent="0.6">
      <c r="C1755" s="16"/>
      <c r="E1755" s="16"/>
      <c r="H1755" s="16"/>
      <c r="J1755" s="16"/>
      <c r="M1755" s="16"/>
      <c r="O1755" s="16"/>
      <c r="R1755" s="16"/>
      <c r="T1755" s="16"/>
      <c r="W1755" s="16"/>
      <c r="Y1755" s="16"/>
      <c r="AB1755" s="16"/>
      <c r="AD1755" s="16"/>
    </row>
    <row r="1756" spans="3:30" x14ac:dyDescent="0.6">
      <c r="C1756" s="16"/>
      <c r="E1756" s="16"/>
      <c r="H1756" s="16"/>
      <c r="J1756" s="16"/>
      <c r="M1756" s="16"/>
      <c r="O1756" s="16"/>
      <c r="R1756" s="16"/>
      <c r="T1756" s="16"/>
      <c r="W1756" s="16"/>
      <c r="Y1756" s="16"/>
      <c r="AB1756" s="16"/>
      <c r="AD1756" s="16"/>
    </row>
    <row r="1757" spans="3:30" x14ac:dyDescent="0.6">
      <c r="C1757" s="16"/>
      <c r="E1757" s="16"/>
      <c r="H1757" s="16"/>
      <c r="J1757" s="16"/>
      <c r="M1757" s="16"/>
      <c r="O1757" s="16"/>
      <c r="R1757" s="16"/>
      <c r="T1757" s="16"/>
      <c r="W1757" s="16"/>
      <c r="Y1757" s="16"/>
      <c r="AB1757" s="16"/>
      <c r="AD1757" s="16"/>
    </row>
    <row r="1758" spans="3:30" x14ac:dyDescent="0.6">
      <c r="C1758" s="16"/>
      <c r="E1758" s="16"/>
      <c r="H1758" s="16"/>
      <c r="J1758" s="16"/>
      <c r="M1758" s="16"/>
      <c r="O1758" s="16"/>
      <c r="R1758" s="16"/>
      <c r="T1758" s="16"/>
      <c r="W1758" s="16"/>
      <c r="Y1758" s="16"/>
      <c r="AB1758" s="16"/>
      <c r="AD1758" s="16"/>
    </row>
    <row r="1759" spans="3:30" x14ac:dyDescent="0.6">
      <c r="C1759" s="16"/>
      <c r="E1759" s="16"/>
      <c r="H1759" s="16"/>
      <c r="J1759" s="16"/>
      <c r="M1759" s="16"/>
      <c r="O1759" s="16"/>
      <c r="R1759" s="16"/>
      <c r="T1759" s="16"/>
      <c r="W1759" s="16"/>
      <c r="Y1759" s="16"/>
      <c r="AB1759" s="16"/>
      <c r="AD1759" s="16"/>
    </row>
    <row r="1760" spans="3:30" x14ac:dyDescent="0.6">
      <c r="C1760" s="16"/>
      <c r="E1760" s="16"/>
      <c r="H1760" s="16"/>
      <c r="J1760" s="16"/>
      <c r="M1760" s="16"/>
      <c r="O1760" s="16"/>
      <c r="R1760" s="16"/>
      <c r="T1760" s="16"/>
      <c r="W1760" s="16"/>
      <c r="Y1760" s="16"/>
      <c r="AB1760" s="16"/>
      <c r="AD1760" s="16"/>
    </row>
    <row r="1761" spans="3:30" x14ac:dyDescent="0.6">
      <c r="C1761" s="16"/>
      <c r="E1761" s="16"/>
      <c r="H1761" s="16"/>
      <c r="J1761" s="16"/>
      <c r="M1761" s="16"/>
      <c r="O1761" s="16"/>
      <c r="R1761" s="16"/>
      <c r="T1761" s="16"/>
      <c r="W1761" s="16"/>
      <c r="Y1761" s="16"/>
      <c r="AB1761" s="16"/>
      <c r="AD1761" s="16"/>
    </row>
    <row r="1762" spans="3:30" x14ac:dyDescent="0.6">
      <c r="C1762" s="16"/>
      <c r="E1762" s="16"/>
      <c r="H1762" s="16"/>
      <c r="J1762" s="16"/>
      <c r="M1762" s="16"/>
      <c r="O1762" s="16"/>
      <c r="R1762" s="16"/>
      <c r="T1762" s="16"/>
      <c r="W1762" s="16"/>
      <c r="Y1762" s="16"/>
      <c r="AB1762" s="16"/>
      <c r="AD1762" s="16"/>
    </row>
    <row r="1763" spans="3:30" x14ac:dyDescent="0.6">
      <c r="C1763" s="16"/>
      <c r="E1763" s="16"/>
      <c r="H1763" s="16"/>
      <c r="J1763" s="16"/>
      <c r="M1763" s="16"/>
      <c r="O1763" s="16"/>
      <c r="R1763" s="16"/>
      <c r="T1763" s="16"/>
      <c r="W1763" s="16"/>
      <c r="Y1763" s="16"/>
      <c r="AB1763" s="16"/>
      <c r="AD1763" s="16"/>
    </row>
    <row r="1764" spans="3:30" x14ac:dyDescent="0.6">
      <c r="C1764" s="16"/>
      <c r="E1764" s="16"/>
      <c r="H1764" s="16"/>
      <c r="J1764" s="16"/>
      <c r="M1764" s="16"/>
      <c r="O1764" s="16"/>
      <c r="R1764" s="16"/>
      <c r="T1764" s="16"/>
      <c r="W1764" s="16"/>
      <c r="Y1764" s="16"/>
      <c r="AB1764" s="16"/>
      <c r="AD1764" s="16"/>
    </row>
    <row r="1765" spans="3:30" x14ac:dyDescent="0.6">
      <c r="C1765" s="16"/>
      <c r="E1765" s="16"/>
      <c r="H1765" s="16"/>
      <c r="J1765" s="16"/>
      <c r="M1765" s="16"/>
      <c r="O1765" s="16"/>
      <c r="R1765" s="16"/>
      <c r="T1765" s="16"/>
      <c r="W1765" s="16"/>
      <c r="Y1765" s="16"/>
      <c r="AB1765" s="16"/>
      <c r="AD1765" s="16"/>
    </row>
    <row r="1766" spans="3:30" x14ac:dyDescent="0.6">
      <c r="C1766" s="16"/>
      <c r="E1766" s="16"/>
      <c r="H1766" s="16"/>
      <c r="J1766" s="16"/>
      <c r="M1766" s="16"/>
      <c r="O1766" s="16"/>
      <c r="R1766" s="16"/>
      <c r="T1766" s="16"/>
      <c r="W1766" s="16"/>
      <c r="Y1766" s="16"/>
      <c r="AB1766" s="16"/>
      <c r="AD1766" s="16"/>
    </row>
    <row r="1767" spans="3:30" x14ac:dyDescent="0.6">
      <c r="C1767" s="16"/>
      <c r="E1767" s="16"/>
      <c r="H1767" s="16"/>
      <c r="J1767" s="16"/>
      <c r="M1767" s="16"/>
      <c r="O1767" s="16"/>
      <c r="R1767" s="16"/>
      <c r="T1767" s="16"/>
      <c r="W1767" s="16"/>
      <c r="Y1767" s="16"/>
      <c r="AB1767" s="16"/>
      <c r="AD1767" s="16"/>
    </row>
    <row r="1768" spans="3:30" x14ac:dyDescent="0.6">
      <c r="C1768" s="16"/>
      <c r="E1768" s="16"/>
      <c r="H1768" s="16"/>
      <c r="J1768" s="16"/>
      <c r="M1768" s="16"/>
      <c r="O1768" s="16"/>
      <c r="R1768" s="16"/>
      <c r="T1768" s="16"/>
      <c r="W1768" s="16"/>
      <c r="Y1768" s="16"/>
      <c r="AB1768" s="16"/>
      <c r="AD1768" s="16"/>
    </row>
    <row r="1769" spans="3:30" x14ac:dyDescent="0.6">
      <c r="C1769" s="16"/>
      <c r="E1769" s="16"/>
      <c r="H1769" s="16"/>
      <c r="J1769" s="16"/>
      <c r="M1769" s="16"/>
      <c r="O1769" s="16"/>
      <c r="R1769" s="16"/>
      <c r="T1769" s="16"/>
      <c r="W1769" s="16"/>
      <c r="Y1769" s="16"/>
      <c r="AB1769" s="16"/>
      <c r="AD1769" s="16"/>
    </row>
    <row r="1770" spans="3:30" x14ac:dyDescent="0.6">
      <c r="C1770" s="16"/>
      <c r="E1770" s="16"/>
      <c r="H1770" s="16"/>
      <c r="J1770" s="16"/>
      <c r="M1770" s="16"/>
      <c r="O1770" s="16"/>
      <c r="R1770" s="16"/>
      <c r="T1770" s="16"/>
      <c r="W1770" s="16"/>
      <c r="Y1770" s="16"/>
      <c r="AB1770" s="16"/>
      <c r="AD1770" s="16"/>
    </row>
    <row r="1771" spans="3:30" x14ac:dyDescent="0.6">
      <c r="C1771" s="16"/>
      <c r="E1771" s="16"/>
      <c r="H1771" s="16"/>
      <c r="J1771" s="16"/>
      <c r="M1771" s="16"/>
      <c r="O1771" s="16"/>
      <c r="R1771" s="16"/>
      <c r="T1771" s="16"/>
      <c r="W1771" s="16"/>
      <c r="Y1771" s="16"/>
      <c r="AB1771" s="16"/>
      <c r="AD1771" s="16"/>
    </row>
    <row r="1772" spans="3:30" x14ac:dyDescent="0.6">
      <c r="C1772" s="16"/>
      <c r="E1772" s="16"/>
      <c r="H1772" s="16"/>
      <c r="J1772" s="16"/>
      <c r="M1772" s="16"/>
      <c r="O1772" s="16"/>
      <c r="R1772" s="16"/>
      <c r="T1772" s="16"/>
      <c r="W1772" s="16"/>
      <c r="Y1772" s="16"/>
      <c r="AB1772" s="16"/>
      <c r="AD1772" s="16"/>
    </row>
    <row r="1773" spans="3:30" x14ac:dyDescent="0.6">
      <c r="C1773" s="16"/>
      <c r="E1773" s="16"/>
      <c r="H1773" s="16"/>
      <c r="J1773" s="16"/>
      <c r="M1773" s="16"/>
      <c r="O1773" s="16"/>
      <c r="R1773" s="16"/>
      <c r="T1773" s="16"/>
      <c r="W1773" s="16"/>
      <c r="Y1773" s="16"/>
      <c r="AB1773" s="16"/>
      <c r="AD1773" s="16"/>
    </row>
    <row r="1774" spans="3:30" x14ac:dyDescent="0.6">
      <c r="C1774" s="16"/>
      <c r="E1774" s="16"/>
      <c r="H1774" s="16"/>
      <c r="J1774" s="16"/>
      <c r="M1774" s="16"/>
      <c r="O1774" s="16"/>
      <c r="R1774" s="16"/>
      <c r="T1774" s="16"/>
      <c r="W1774" s="16"/>
      <c r="Y1774" s="16"/>
      <c r="AB1774" s="16"/>
      <c r="AD1774" s="16"/>
    </row>
    <row r="1775" spans="3:30" x14ac:dyDescent="0.6">
      <c r="C1775" s="16"/>
      <c r="E1775" s="16"/>
      <c r="H1775" s="16"/>
      <c r="J1775" s="16"/>
      <c r="M1775" s="16"/>
      <c r="O1775" s="16"/>
      <c r="R1775" s="16"/>
      <c r="T1775" s="16"/>
      <c r="W1775" s="16"/>
      <c r="Y1775" s="16"/>
      <c r="AB1775" s="16"/>
      <c r="AD1775" s="16"/>
    </row>
    <row r="1776" spans="3:30" x14ac:dyDescent="0.6">
      <c r="C1776" s="16"/>
      <c r="E1776" s="16"/>
      <c r="H1776" s="16"/>
      <c r="J1776" s="16"/>
      <c r="M1776" s="16"/>
      <c r="O1776" s="16"/>
      <c r="R1776" s="16"/>
      <c r="T1776" s="16"/>
      <c r="W1776" s="16"/>
      <c r="Y1776" s="16"/>
      <c r="AB1776" s="16"/>
      <c r="AD1776" s="16"/>
    </row>
    <row r="1777" spans="3:30" x14ac:dyDescent="0.6">
      <c r="C1777" s="16"/>
      <c r="E1777" s="16"/>
      <c r="H1777" s="16"/>
      <c r="J1777" s="16"/>
      <c r="M1777" s="16"/>
      <c r="O1777" s="16"/>
      <c r="R1777" s="16"/>
      <c r="T1777" s="16"/>
      <c r="W1777" s="16"/>
      <c r="Y1777" s="16"/>
      <c r="AB1777" s="16"/>
      <c r="AD1777" s="16"/>
    </row>
    <row r="1778" spans="3:30" x14ac:dyDescent="0.6">
      <c r="C1778" s="16"/>
      <c r="E1778" s="16"/>
      <c r="H1778" s="16"/>
      <c r="J1778" s="16"/>
      <c r="M1778" s="16"/>
      <c r="O1778" s="16"/>
      <c r="R1778" s="16"/>
      <c r="T1778" s="16"/>
      <c r="W1778" s="16"/>
      <c r="Y1778" s="16"/>
      <c r="AB1778" s="16"/>
      <c r="AD1778" s="16"/>
    </row>
    <row r="1779" spans="3:30" x14ac:dyDescent="0.6">
      <c r="C1779" s="16"/>
      <c r="E1779" s="16"/>
      <c r="H1779" s="16"/>
      <c r="J1779" s="16"/>
      <c r="M1779" s="16"/>
      <c r="O1779" s="16"/>
      <c r="R1779" s="16"/>
      <c r="T1779" s="16"/>
      <c r="W1779" s="16"/>
      <c r="Y1779" s="16"/>
      <c r="AB1779" s="16"/>
      <c r="AD1779" s="16"/>
    </row>
    <row r="1780" spans="3:30" x14ac:dyDescent="0.6">
      <c r="C1780" s="16"/>
      <c r="E1780" s="16"/>
      <c r="H1780" s="16"/>
      <c r="J1780" s="16"/>
      <c r="M1780" s="16"/>
      <c r="O1780" s="16"/>
      <c r="R1780" s="16"/>
      <c r="T1780" s="16"/>
      <c r="W1780" s="16"/>
      <c r="Y1780" s="16"/>
      <c r="AB1780" s="16"/>
      <c r="AD1780" s="16"/>
    </row>
    <row r="1781" spans="3:30" x14ac:dyDescent="0.6">
      <c r="C1781" s="16"/>
      <c r="E1781" s="16"/>
      <c r="H1781" s="16"/>
      <c r="J1781" s="16"/>
      <c r="M1781" s="16"/>
      <c r="O1781" s="16"/>
      <c r="R1781" s="16"/>
      <c r="T1781" s="16"/>
      <c r="W1781" s="16"/>
      <c r="Y1781" s="16"/>
      <c r="AB1781" s="16"/>
      <c r="AD1781" s="16"/>
    </row>
    <row r="1782" spans="3:30" x14ac:dyDescent="0.6">
      <c r="C1782" s="16"/>
      <c r="E1782" s="16"/>
      <c r="H1782" s="16"/>
      <c r="J1782" s="16"/>
      <c r="M1782" s="16"/>
      <c r="O1782" s="16"/>
      <c r="R1782" s="16"/>
      <c r="T1782" s="16"/>
      <c r="W1782" s="16"/>
      <c r="Y1782" s="16"/>
      <c r="AB1782" s="16"/>
      <c r="AD1782" s="16"/>
    </row>
    <row r="1783" spans="3:30" x14ac:dyDescent="0.6">
      <c r="C1783" s="16"/>
      <c r="E1783" s="16"/>
      <c r="H1783" s="16"/>
      <c r="J1783" s="16"/>
      <c r="M1783" s="16"/>
      <c r="O1783" s="16"/>
      <c r="R1783" s="16"/>
      <c r="T1783" s="16"/>
      <c r="W1783" s="16"/>
      <c r="Y1783" s="16"/>
      <c r="AB1783" s="16"/>
      <c r="AD1783" s="16"/>
    </row>
    <row r="1784" spans="3:30" x14ac:dyDescent="0.6">
      <c r="C1784" s="16"/>
      <c r="E1784" s="16"/>
      <c r="H1784" s="16"/>
      <c r="J1784" s="16"/>
      <c r="M1784" s="16"/>
      <c r="O1784" s="16"/>
      <c r="R1784" s="16"/>
      <c r="T1784" s="16"/>
      <c r="W1784" s="16"/>
      <c r="Y1784" s="16"/>
      <c r="AB1784" s="16"/>
      <c r="AD1784" s="16"/>
    </row>
    <row r="1785" spans="3:30" x14ac:dyDescent="0.6">
      <c r="C1785" s="16"/>
      <c r="E1785" s="16"/>
      <c r="H1785" s="16"/>
      <c r="J1785" s="16"/>
      <c r="M1785" s="16"/>
      <c r="O1785" s="16"/>
      <c r="R1785" s="16"/>
      <c r="T1785" s="16"/>
      <c r="W1785" s="16"/>
      <c r="Y1785" s="16"/>
      <c r="AB1785" s="16"/>
      <c r="AD1785" s="16"/>
    </row>
    <row r="1786" spans="3:30" x14ac:dyDescent="0.6">
      <c r="C1786" s="16"/>
      <c r="E1786" s="16"/>
      <c r="H1786" s="16"/>
      <c r="J1786" s="16"/>
      <c r="M1786" s="16"/>
      <c r="O1786" s="16"/>
      <c r="R1786" s="16"/>
      <c r="T1786" s="16"/>
      <c r="W1786" s="16"/>
      <c r="Y1786" s="16"/>
      <c r="AB1786" s="16"/>
      <c r="AD1786" s="16"/>
    </row>
    <row r="1787" spans="3:30" x14ac:dyDescent="0.6">
      <c r="C1787" s="16"/>
      <c r="E1787" s="16"/>
      <c r="H1787" s="16"/>
      <c r="J1787" s="16"/>
      <c r="M1787" s="16"/>
      <c r="O1787" s="16"/>
      <c r="R1787" s="16"/>
      <c r="T1787" s="16"/>
      <c r="W1787" s="16"/>
      <c r="Y1787" s="16"/>
      <c r="AB1787" s="16"/>
      <c r="AD1787" s="16"/>
    </row>
    <row r="1788" spans="3:30" x14ac:dyDescent="0.6">
      <c r="C1788" s="16"/>
      <c r="E1788" s="16"/>
      <c r="H1788" s="16"/>
      <c r="J1788" s="16"/>
      <c r="M1788" s="16"/>
      <c r="O1788" s="16"/>
      <c r="R1788" s="16"/>
      <c r="T1788" s="16"/>
      <c r="W1788" s="16"/>
      <c r="Y1788" s="16"/>
      <c r="AB1788" s="16"/>
      <c r="AD1788" s="16"/>
    </row>
    <row r="1789" spans="3:30" x14ac:dyDescent="0.6">
      <c r="C1789" s="16"/>
      <c r="E1789" s="16"/>
      <c r="H1789" s="16"/>
      <c r="J1789" s="16"/>
      <c r="M1789" s="16"/>
      <c r="O1789" s="16"/>
      <c r="R1789" s="16"/>
      <c r="T1789" s="16"/>
      <c r="W1789" s="16"/>
      <c r="Y1789" s="16"/>
      <c r="AB1789" s="16"/>
      <c r="AD1789" s="16"/>
    </row>
    <row r="1790" spans="3:30" x14ac:dyDescent="0.6">
      <c r="C1790" s="16"/>
      <c r="E1790" s="16"/>
      <c r="H1790" s="16"/>
      <c r="J1790" s="16"/>
      <c r="M1790" s="16"/>
      <c r="O1790" s="16"/>
      <c r="R1790" s="16"/>
      <c r="T1790" s="16"/>
      <c r="W1790" s="16"/>
      <c r="Y1790" s="16"/>
      <c r="AB1790" s="16"/>
      <c r="AD1790" s="16"/>
    </row>
    <row r="1791" spans="3:30" x14ac:dyDescent="0.6">
      <c r="C1791" s="16"/>
      <c r="E1791" s="16"/>
      <c r="H1791" s="16"/>
      <c r="J1791" s="16"/>
      <c r="M1791" s="16"/>
      <c r="O1791" s="16"/>
      <c r="R1791" s="16"/>
      <c r="T1791" s="16"/>
      <c r="W1791" s="16"/>
      <c r="Y1791" s="16"/>
      <c r="AB1791" s="16"/>
      <c r="AD1791" s="16"/>
    </row>
    <row r="1792" spans="3:30" x14ac:dyDescent="0.6">
      <c r="C1792" s="16"/>
      <c r="E1792" s="16"/>
      <c r="H1792" s="16"/>
      <c r="J1792" s="16"/>
      <c r="M1792" s="16"/>
      <c r="O1792" s="16"/>
      <c r="R1792" s="16"/>
      <c r="T1792" s="16"/>
      <c r="W1792" s="16"/>
      <c r="Y1792" s="16"/>
      <c r="AB1792" s="16"/>
      <c r="AD1792" s="16"/>
    </row>
    <row r="1793" spans="3:30" x14ac:dyDescent="0.6">
      <c r="C1793" s="16"/>
      <c r="E1793" s="16"/>
      <c r="H1793" s="16"/>
      <c r="J1793" s="16"/>
      <c r="M1793" s="16"/>
      <c r="O1793" s="16"/>
      <c r="R1793" s="16"/>
      <c r="T1793" s="16"/>
      <c r="W1793" s="16"/>
      <c r="Y1793" s="16"/>
      <c r="AB1793" s="16"/>
      <c r="AD1793" s="16"/>
    </row>
    <row r="1794" spans="3:30" x14ac:dyDescent="0.6">
      <c r="C1794" s="16"/>
      <c r="E1794" s="16"/>
      <c r="H1794" s="16"/>
      <c r="J1794" s="16"/>
      <c r="M1794" s="16"/>
      <c r="O1794" s="16"/>
      <c r="R1794" s="16"/>
      <c r="T1794" s="16"/>
      <c r="W1794" s="16"/>
      <c r="Y1794" s="16"/>
      <c r="AB1794" s="16"/>
      <c r="AD1794" s="16"/>
    </row>
    <row r="1795" spans="3:30" x14ac:dyDescent="0.6">
      <c r="C1795" s="16"/>
      <c r="E1795" s="16"/>
      <c r="H1795" s="16"/>
      <c r="J1795" s="16"/>
      <c r="M1795" s="16"/>
      <c r="O1795" s="16"/>
      <c r="R1795" s="16"/>
      <c r="T1795" s="16"/>
      <c r="W1795" s="16"/>
      <c r="Y1795" s="16"/>
      <c r="AB1795" s="16"/>
      <c r="AD1795" s="16"/>
    </row>
    <row r="1796" spans="3:30" x14ac:dyDescent="0.6">
      <c r="C1796" s="16"/>
      <c r="E1796" s="16"/>
      <c r="H1796" s="16"/>
      <c r="J1796" s="16"/>
      <c r="M1796" s="16"/>
      <c r="O1796" s="16"/>
      <c r="R1796" s="16"/>
      <c r="T1796" s="16"/>
      <c r="W1796" s="16"/>
      <c r="Y1796" s="16"/>
      <c r="AB1796" s="16"/>
      <c r="AD1796" s="16"/>
    </row>
    <row r="1797" spans="3:30" x14ac:dyDescent="0.6">
      <c r="C1797" s="16"/>
      <c r="E1797" s="16"/>
      <c r="H1797" s="16"/>
      <c r="J1797" s="16"/>
      <c r="M1797" s="16"/>
      <c r="O1797" s="16"/>
      <c r="R1797" s="16"/>
      <c r="T1797" s="16"/>
      <c r="W1797" s="16"/>
      <c r="Y1797" s="16"/>
      <c r="AB1797" s="16"/>
      <c r="AD1797" s="16"/>
    </row>
    <row r="1798" spans="3:30" x14ac:dyDescent="0.6">
      <c r="C1798" s="16"/>
      <c r="E1798" s="16"/>
      <c r="H1798" s="16"/>
      <c r="J1798" s="16"/>
      <c r="M1798" s="16"/>
      <c r="O1798" s="16"/>
      <c r="R1798" s="16"/>
      <c r="T1798" s="16"/>
      <c r="W1798" s="16"/>
      <c r="Y1798" s="16"/>
      <c r="AB1798" s="16"/>
      <c r="AD1798" s="16"/>
    </row>
    <row r="1799" spans="3:30" x14ac:dyDescent="0.6">
      <c r="C1799" s="16"/>
      <c r="E1799" s="16"/>
      <c r="H1799" s="16"/>
      <c r="J1799" s="16"/>
      <c r="M1799" s="16"/>
      <c r="O1799" s="16"/>
      <c r="R1799" s="16"/>
      <c r="T1799" s="16"/>
      <c r="W1799" s="16"/>
      <c r="Y1799" s="16"/>
      <c r="AB1799" s="16"/>
      <c r="AD1799" s="16"/>
    </row>
    <row r="1800" spans="3:30" x14ac:dyDescent="0.6">
      <c r="C1800" s="16"/>
      <c r="E1800" s="16"/>
      <c r="H1800" s="16"/>
      <c r="J1800" s="16"/>
      <c r="M1800" s="16"/>
      <c r="O1800" s="16"/>
      <c r="R1800" s="16"/>
      <c r="T1800" s="16"/>
      <c r="W1800" s="16"/>
      <c r="Y1800" s="16"/>
      <c r="AB1800" s="16"/>
      <c r="AD1800" s="16"/>
    </row>
    <row r="1801" spans="3:30" x14ac:dyDescent="0.6">
      <c r="C1801" s="16"/>
      <c r="E1801" s="16"/>
      <c r="H1801" s="16"/>
      <c r="J1801" s="16"/>
      <c r="M1801" s="16"/>
      <c r="O1801" s="16"/>
      <c r="R1801" s="16"/>
      <c r="T1801" s="16"/>
      <c r="W1801" s="16"/>
      <c r="Y1801" s="16"/>
      <c r="AB1801" s="16"/>
      <c r="AD1801" s="16"/>
    </row>
    <row r="1802" spans="3:30" x14ac:dyDescent="0.6">
      <c r="C1802" s="16"/>
      <c r="E1802" s="16"/>
      <c r="H1802" s="16"/>
      <c r="J1802" s="16"/>
      <c r="M1802" s="16"/>
      <c r="O1802" s="16"/>
      <c r="R1802" s="16"/>
      <c r="T1802" s="16"/>
      <c r="W1802" s="16"/>
      <c r="Y1802" s="16"/>
      <c r="AB1802" s="16"/>
      <c r="AD1802" s="16"/>
    </row>
    <row r="1803" spans="3:30" x14ac:dyDescent="0.6">
      <c r="C1803" s="16"/>
      <c r="E1803" s="16"/>
      <c r="H1803" s="16"/>
      <c r="J1803" s="16"/>
      <c r="M1803" s="16"/>
      <c r="O1803" s="16"/>
      <c r="R1803" s="16"/>
      <c r="T1803" s="16"/>
      <c r="W1803" s="16"/>
      <c r="Y1803" s="16"/>
      <c r="AB1803" s="16"/>
      <c r="AD1803" s="16"/>
    </row>
    <row r="1804" spans="3:30" x14ac:dyDescent="0.6">
      <c r="C1804" s="16"/>
      <c r="E1804" s="16"/>
      <c r="H1804" s="16"/>
      <c r="J1804" s="16"/>
      <c r="M1804" s="16"/>
      <c r="O1804" s="16"/>
      <c r="R1804" s="16"/>
      <c r="T1804" s="16"/>
      <c r="W1804" s="16"/>
      <c r="Y1804" s="16"/>
      <c r="AB1804" s="16"/>
      <c r="AD1804" s="16"/>
    </row>
    <row r="1805" spans="3:30" x14ac:dyDescent="0.6">
      <c r="C1805" s="16"/>
      <c r="E1805" s="16"/>
      <c r="H1805" s="16"/>
      <c r="J1805" s="16"/>
      <c r="M1805" s="16"/>
      <c r="O1805" s="16"/>
      <c r="R1805" s="16"/>
      <c r="T1805" s="16"/>
      <c r="W1805" s="16"/>
      <c r="Y1805" s="16"/>
      <c r="AB1805" s="16"/>
      <c r="AD1805" s="16"/>
    </row>
    <row r="1806" spans="3:30" x14ac:dyDescent="0.6">
      <c r="C1806" s="16"/>
      <c r="E1806" s="16"/>
      <c r="H1806" s="16"/>
      <c r="J1806" s="16"/>
      <c r="M1806" s="16"/>
      <c r="O1806" s="16"/>
      <c r="R1806" s="16"/>
      <c r="T1806" s="16"/>
      <c r="W1806" s="16"/>
      <c r="Y1806" s="16"/>
      <c r="AB1806" s="16"/>
      <c r="AD1806" s="16"/>
    </row>
    <row r="1807" spans="3:30" x14ac:dyDescent="0.6">
      <c r="C1807" s="16"/>
      <c r="E1807" s="16"/>
      <c r="H1807" s="16"/>
      <c r="J1807" s="16"/>
      <c r="M1807" s="16"/>
      <c r="O1807" s="16"/>
      <c r="R1807" s="16"/>
      <c r="T1807" s="16"/>
      <c r="W1807" s="16"/>
      <c r="Y1807" s="16"/>
      <c r="AB1807" s="16"/>
      <c r="AD1807" s="16"/>
    </row>
    <row r="1808" spans="3:30" x14ac:dyDescent="0.6">
      <c r="C1808" s="16"/>
      <c r="E1808" s="16"/>
      <c r="H1808" s="16"/>
      <c r="J1808" s="16"/>
      <c r="M1808" s="16"/>
      <c r="O1808" s="16"/>
      <c r="R1808" s="16"/>
      <c r="T1808" s="16"/>
      <c r="W1808" s="16"/>
      <c r="Y1808" s="16"/>
      <c r="AB1808" s="16"/>
      <c r="AD1808" s="16"/>
    </row>
    <row r="1809" spans="3:30" x14ac:dyDescent="0.6">
      <c r="C1809" s="16"/>
      <c r="E1809" s="16"/>
      <c r="H1809" s="16"/>
      <c r="J1809" s="16"/>
      <c r="M1809" s="16"/>
      <c r="O1809" s="16"/>
      <c r="R1809" s="16"/>
      <c r="T1809" s="16"/>
      <c r="W1809" s="16"/>
      <c r="Y1809" s="16"/>
      <c r="AB1809" s="16"/>
      <c r="AD1809" s="16"/>
    </row>
    <row r="1810" spans="3:30" x14ac:dyDescent="0.6">
      <c r="C1810" s="16"/>
      <c r="E1810" s="16"/>
      <c r="H1810" s="16"/>
      <c r="J1810" s="16"/>
      <c r="M1810" s="16"/>
      <c r="O1810" s="16"/>
      <c r="R1810" s="16"/>
      <c r="T1810" s="16"/>
      <c r="W1810" s="16"/>
      <c r="Y1810" s="16"/>
      <c r="AB1810" s="16"/>
      <c r="AD1810" s="16"/>
    </row>
    <row r="1811" spans="3:30" x14ac:dyDescent="0.6">
      <c r="C1811" s="16"/>
      <c r="E1811" s="16"/>
      <c r="H1811" s="16"/>
      <c r="J1811" s="16"/>
      <c r="M1811" s="16"/>
      <c r="O1811" s="16"/>
      <c r="R1811" s="16"/>
      <c r="T1811" s="16"/>
      <c r="W1811" s="16"/>
      <c r="Y1811" s="16"/>
      <c r="AB1811" s="16"/>
      <c r="AD1811" s="16"/>
    </row>
    <row r="1812" spans="3:30" x14ac:dyDescent="0.6">
      <c r="C1812" s="16"/>
      <c r="E1812" s="16"/>
      <c r="H1812" s="16"/>
      <c r="J1812" s="16"/>
      <c r="M1812" s="16"/>
      <c r="O1812" s="16"/>
      <c r="R1812" s="16"/>
      <c r="T1812" s="16"/>
      <c r="W1812" s="16"/>
      <c r="Y1812" s="16"/>
      <c r="AB1812" s="16"/>
      <c r="AD1812" s="16"/>
    </row>
    <row r="1813" spans="3:30" x14ac:dyDescent="0.6">
      <c r="C1813" s="16"/>
      <c r="E1813" s="16"/>
      <c r="H1813" s="16"/>
      <c r="J1813" s="16"/>
      <c r="M1813" s="16"/>
      <c r="O1813" s="16"/>
      <c r="R1813" s="16"/>
      <c r="T1813" s="16"/>
      <c r="W1813" s="16"/>
      <c r="Y1813" s="16"/>
      <c r="AB1813" s="16"/>
      <c r="AD1813" s="16"/>
    </row>
    <row r="1814" spans="3:30" x14ac:dyDescent="0.6">
      <c r="C1814" s="16"/>
      <c r="E1814" s="16"/>
      <c r="H1814" s="16"/>
      <c r="J1814" s="16"/>
      <c r="M1814" s="16"/>
      <c r="O1814" s="16"/>
      <c r="R1814" s="16"/>
      <c r="T1814" s="16"/>
      <c r="W1814" s="16"/>
      <c r="Y1814" s="16"/>
      <c r="AB1814" s="16"/>
      <c r="AD1814" s="16"/>
    </row>
    <row r="1815" spans="3:30" x14ac:dyDescent="0.6">
      <c r="C1815" s="16"/>
      <c r="E1815" s="16"/>
      <c r="H1815" s="16"/>
      <c r="J1815" s="16"/>
      <c r="M1815" s="16"/>
      <c r="O1815" s="16"/>
      <c r="R1815" s="16"/>
      <c r="T1815" s="16"/>
      <c r="W1815" s="16"/>
      <c r="Y1815" s="16"/>
      <c r="AB1815" s="16"/>
      <c r="AD1815" s="16"/>
    </row>
    <row r="1816" spans="3:30" x14ac:dyDescent="0.6">
      <c r="C1816" s="16"/>
      <c r="E1816" s="16"/>
      <c r="H1816" s="16"/>
      <c r="J1816" s="16"/>
      <c r="M1816" s="16"/>
      <c r="O1816" s="16"/>
      <c r="R1816" s="16"/>
      <c r="T1816" s="16"/>
      <c r="W1816" s="16"/>
      <c r="Y1816" s="16"/>
      <c r="AB1816" s="16"/>
      <c r="AD1816" s="16"/>
    </row>
    <row r="1817" spans="3:30" x14ac:dyDescent="0.6">
      <c r="C1817" s="16"/>
      <c r="E1817" s="16"/>
      <c r="H1817" s="16"/>
      <c r="J1817" s="16"/>
      <c r="M1817" s="16"/>
      <c r="O1817" s="16"/>
      <c r="R1817" s="16"/>
      <c r="T1817" s="16"/>
      <c r="W1817" s="16"/>
      <c r="Y1817" s="16"/>
      <c r="AB1817" s="16"/>
      <c r="AD1817" s="16"/>
    </row>
    <row r="1818" spans="3:30" x14ac:dyDescent="0.6">
      <c r="C1818" s="16"/>
      <c r="E1818" s="16"/>
      <c r="H1818" s="16"/>
      <c r="J1818" s="16"/>
      <c r="M1818" s="16"/>
      <c r="O1818" s="16"/>
      <c r="R1818" s="16"/>
      <c r="T1818" s="16"/>
      <c r="W1818" s="16"/>
      <c r="Y1818" s="16"/>
      <c r="AB1818" s="16"/>
      <c r="AD1818" s="16"/>
    </row>
    <row r="1819" spans="3:30" x14ac:dyDescent="0.6">
      <c r="C1819" s="16"/>
      <c r="E1819" s="16"/>
      <c r="H1819" s="16"/>
      <c r="J1819" s="16"/>
      <c r="M1819" s="16"/>
      <c r="O1819" s="16"/>
      <c r="R1819" s="16"/>
      <c r="T1819" s="16"/>
      <c r="W1819" s="16"/>
      <c r="Y1819" s="16"/>
      <c r="AB1819" s="16"/>
      <c r="AD1819" s="16"/>
    </row>
    <row r="1820" spans="3:30" x14ac:dyDescent="0.6">
      <c r="C1820" s="16"/>
      <c r="E1820" s="16"/>
      <c r="H1820" s="16"/>
      <c r="J1820" s="16"/>
      <c r="M1820" s="16"/>
      <c r="O1820" s="16"/>
      <c r="R1820" s="16"/>
      <c r="T1820" s="16"/>
      <c r="W1820" s="16"/>
      <c r="Y1820" s="16"/>
      <c r="AB1820" s="16"/>
      <c r="AD1820" s="16"/>
    </row>
    <row r="1821" spans="3:30" x14ac:dyDescent="0.6">
      <c r="C1821" s="16"/>
      <c r="E1821" s="16"/>
      <c r="H1821" s="16"/>
      <c r="J1821" s="16"/>
      <c r="M1821" s="16"/>
      <c r="O1821" s="16"/>
      <c r="R1821" s="16"/>
      <c r="T1821" s="16"/>
      <c r="W1821" s="16"/>
      <c r="Y1821" s="16"/>
      <c r="AB1821" s="16"/>
      <c r="AD1821" s="16"/>
    </row>
    <row r="1822" spans="3:30" x14ac:dyDescent="0.6">
      <c r="C1822" s="16"/>
      <c r="E1822" s="16"/>
      <c r="H1822" s="16"/>
      <c r="J1822" s="16"/>
      <c r="M1822" s="16"/>
      <c r="O1822" s="16"/>
      <c r="R1822" s="16"/>
      <c r="T1822" s="16"/>
      <c r="W1822" s="16"/>
      <c r="Y1822" s="16"/>
      <c r="AB1822" s="16"/>
      <c r="AD1822" s="16"/>
    </row>
    <row r="1823" spans="3:30" x14ac:dyDescent="0.6">
      <c r="C1823" s="16"/>
      <c r="E1823" s="16"/>
      <c r="H1823" s="16"/>
      <c r="J1823" s="16"/>
      <c r="M1823" s="16"/>
      <c r="O1823" s="16"/>
      <c r="R1823" s="16"/>
      <c r="T1823" s="16"/>
      <c r="W1823" s="16"/>
      <c r="Y1823" s="16"/>
      <c r="AB1823" s="16"/>
      <c r="AD1823" s="16"/>
    </row>
    <row r="1824" spans="3:30" x14ac:dyDescent="0.6">
      <c r="C1824" s="16"/>
      <c r="E1824" s="16"/>
      <c r="H1824" s="16"/>
      <c r="J1824" s="16"/>
      <c r="M1824" s="16"/>
      <c r="O1824" s="16"/>
      <c r="R1824" s="16"/>
      <c r="T1824" s="16"/>
      <c r="W1824" s="16"/>
      <c r="Y1824" s="16"/>
      <c r="AB1824" s="16"/>
      <c r="AD1824" s="16"/>
    </row>
    <row r="1825" spans="3:30" x14ac:dyDescent="0.6">
      <c r="C1825" s="16"/>
      <c r="E1825" s="16"/>
      <c r="H1825" s="16"/>
      <c r="J1825" s="16"/>
      <c r="M1825" s="16"/>
      <c r="O1825" s="16"/>
      <c r="R1825" s="16"/>
      <c r="T1825" s="16"/>
      <c r="W1825" s="16"/>
      <c r="Y1825" s="16"/>
      <c r="AB1825" s="16"/>
      <c r="AD1825" s="16"/>
    </row>
    <row r="1826" spans="3:30" x14ac:dyDescent="0.6">
      <c r="C1826" s="16"/>
      <c r="E1826" s="16"/>
      <c r="H1826" s="16"/>
      <c r="J1826" s="16"/>
      <c r="M1826" s="16"/>
      <c r="O1826" s="16"/>
      <c r="R1826" s="16"/>
      <c r="T1826" s="16"/>
      <c r="W1826" s="16"/>
      <c r="Y1826" s="16"/>
      <c r="AB1826" s="16"/>
      <c r="AD1826" s="16"/>
    </row>
    <row r="1827" spans="3:30" x14ac:dyDescent="0.6">
      <c r="C1827" s="16"/>
      <c r="E1827" s="16"/>
      <c r="H1827" s="16"/>
      <c r="J1827" s="16"/>
      <c r="M1827" s="16"/>
      <c r="O1827" s="16"/>
      <c r="R1827" s="16"/>
      <c r="T1827" s="16"/>
      <c r="W1827" s="16"/>
      <c r="Y1827" s="16"/>
      <c r="AB1827" s="16"/>
      <c r="AD1827" s="16"/>
    </row>
    <row r="1828" spans="3:30" x14ac:dyDescent="0.6">
      <c r="C1828" s="16"/>
      <c r="E1828" s="16"/>
      <c r="H1828" s="16"/>
      <c r="J1828" s="16"/>
      <c r="M1828" s="16"/>
      <c r="O1828" s="16"/>
      <c r="R1828" s="16"/>
      <c r="T1828" s="16"/>
      <c r="W1828" s="16"/>
      <c r="Y1828" s="16"/>
      <c r="AB1828" s="16"/>
      <c r="AD1828" s="16"/>
    </row>
    <row r="1829" spans="3:30" x14ac:dyDescent="0.6">
      <c r="C1829" s="16"/>
      <c r="E1829" s="16"/>
      <c r="H1829" s="16"/>
      <c r="J1829" s="16"/>
      <c r="M1829" s="16"/>
      <c r="O1829" s="16"/>
      <c r="R1829" s="16"/>
      <c r="T1829" s="16"/>
      <c r="W1829" s="16"/>
      <c r="Y1829" s="16"/>
      <c r="AB1829" s="16"/>
      <c r="AD1829" s="16"/>
    </row>
    <row r="1830" spans="3:30" x14ac:dyDescent="0.6">
      <c r="C1830" s="16"/>
      <c r="E1830" s="16"/>
      <c r="H1830" s="16"/>
      <c r="J1830" s="16"/>
      <c r="M1830" s="16"/>
      <c r="O1830" s="16"/>
      <c r="R1830" s="16"/>
      <c r="T1830" s="16"/>
      <c r="W1830" s="16"/>
      <c r="Y1830" s="16"/>
      <c r="AB1830" s="16"/>
      <c r="AD1830" s="16"/>
    </row>
    <row r="1831" spans="3:30" x14ac:dyDescent="0.6">
      <c r="C1831" s="16"/>
      <c r="E1831" s="16"/>
      <c r="H1831" s="16"/>
      <c r="J1831" s="16"/>
      <c r="M1831" s="16"/>
      <c r="O1831" s="16"/>
      <c r="R1831" s="16"/>
      <c r="T1831" s="16"/>
      <c r="W1831" s="16"/>
      <c r="Y1831" s="16"/>
      <c r="AB1831" s="16"/>
      <c r="AD1831" s="16"/>
    </row>
    <row r="1832" spans="3:30" x14ac:dyDescent="0.6">
      <c r="C1832" s="16"/>
      <c r="E1832" s="16"/>
      <c r="H1832" s="16"/>
      <c r="J1832" s="16"/>
      <c r="M1832" s="16"/>
      <c r="O1832" s="16"/>
      <c r="R1832" s="16"/>
      <c r="T1832" s="16"/>
      <c r="W1832" s="16"/>
      <c r="Y1832" s="16"/>
      <c r="AB1832" s="16"/>
      <c r="AD1832" s="16"/>
    </row>
    <row r="1833" spans="3:30" x14ac:dyDescent="0.6">
      <c r="C1833" s="16"/>
      <c r="E1833" s="16"/>
      <c r="H1833" s="16"/>
      <c r="J1833" s="16"/>
      <c r="M1833" s="16"/>
      <c r="O1833" s="16"/>
      <c r="R1833" s="16"/>
      <c r="T1833" s="16"/>
      <c r="W1833" s="16"/>
      <c r="Y1833" s="16"/>
      <c r="AB1833" s="16"/>
      <c r="AD1833" s="16"/>
    </row>
    <row r="1834" spans="3:30" x14ac:dyDescent="0.6">
      <c r="C1834" s="16"/>
      <c r="E1834" s="16"/>
      <c r="H1834" s="16"/>
      <c r="J1834" s="16"/>
      <c r="M1834" s="16"/>
      <c r="O1834" s="16"/>
      <c r="R1834" s="16"/>
      <c r="T1834" s="16"/>
      <c r="W1834" s="16"/>
      <c r="Y1834" s="16"/>
      <c r="AB1834" s="16"/>
      <c r="AD1834" s="16"/>
    </row>
    <row r="1835" spans="3:30" x14ac:dyDescent="0.6">
      <c r="C1835" s="16"/>
      <c r="E1835" s="16"/>
      <c r="H1835" s="16"/>
      <c r="J1835" s="16"/>
      <c r="M1835" s="16"/>
      <c r="O1835" s="16"/>
      <c r="R1835" s="16"/>
      <c r="T1835" s="16"/>
      <c r="W1835" s="16"/>
      <c r="Y1835" s="16"/>
      <c r="AB1835" s="16"/>
      <c r="AD1835" s="16"/>
    </row>
    <row r="1836" spans="3:30" x14ac:dyDescent="0.6">
      <c r="C1836" s="16"/>
      <c r="E1836" s="16"/>
      <c r="H1836" s="16"/>
      <c r="J1836" s="16"/>
      <c r="M1836" s="16"/>
      <c r="O1836" s="16"/>
      <c r="R1836" s="16"/>
      <c r="T1836" s="16"/>
      <c r="W1836" s="16"/>
      <c r="Y1836" s="16"/>
      <c r="AB1836" s="16"/>
      <c r="AD1836" s="16"/>
    </row>
    <row r="1837" spans="3:30" x14ac:dyDescent="0.6">
      <c r="C1837" s="16"/>
      <c r="E1837" s="16"/>
      <c r="H1837" s="16"/>
      <c r="J1837" s="16"/>
      <c r="M1837" s="16"/>
      <c r="O1837" s="16"/>
      <c r="R1837" s="16"/>
      <c r="T1837" s="16"/>
      <c r="W1837" s="16"/>
      <c r="Y1837" s="16"/>
      <c r="AB1837" s="16"/>
      <c r="AD1837" s="16"/>
    </row>
    <row r="1838" spans="3:30" x14ac:dyDescent="0.6">
      <c r="C1838" s="16"/>
      <c r="E1838" s="16"/>
      <c r="H1838" s="16"/>
      <c r="J1838" s="16"/>
      <c r="M1838" s="16"/>
      <c r="O1838" s="16"/>
      <c r="R1838" s="16"/>
      <c r="T1838" s="16"/>
      <c r="W1838" s="16"/>
      <c r="Y1838" s="16"/>
      <c r="AB1838" s="16"/>
      <c r="AD1838" s="16"/>
    </row>
    <row r="1839" spans="3:30" x14ac:dyDescent="0.6">
      <c r="C1839" s="16"/>
      <c r="E1839" s="16"/>
      <c r="H1839" s="16"/>
      <c r="J1839" s="16"/>
      <c r="M1839" s="16"/>
      <c r="O1839" s="16"/>
      <c r="R1839" s="16"/>
      <c r="T1839" s="16"/>
      <c r="W1839" s="16"/>
      <c r="Y1839" s="16"/>
      <c r="AB1839" s="16"/>
      <c r="AD1839" s="16"/>
    </row>
    <row r="1840" spans="3:30" x14ac:dyDescent="0.6">
      <c r="C1840" s="16"/>
      <c r="E1840" s="16"/>
      <c r="H1840" s="16"/>
      <c r="J1840" s="16"/>
      <c r="M1840" s="16"/>
      <c r="O1840" s="16"/>
      <c r="R1840" s="16"/>
      <c r="T1840" s="16"/>
      <c r="W1840" s="16"/>
      <c r="Y1840" s="16"/>
      <c r="AB1840" s="16"/>
      <c r="AD1840" s="16"/>
    </row>
    <row r="1841" spans="3:30" x14ac:dyDescent="0.6">
      <c r="C1841" s="16"/>
      <c r="E1841" s="16"/>
      <c r="H1841" s="16"/>
      <c r="J1841" s="16"/>
      <c r="M1841" s="16"/>
      <c r="O1841" s="16"/>
      <c r="R1841" s="16"/>
      <c r="T1841" s="16"/>
      <c r="W1841" s="16"/>
      <c r="Y1841" s="16"/>
      <c r="AB1841" s="16"/>
      <c r="AD1841" s="16"/>
    </row>
    <row r="1842" spans="3:30" x14ac:dyDescent="0.6">
      <c r="C1842" s="16"/>
      <c r="E1842" s="16"/>
      <c r="H1842" s="16"/>
      <c r="J1842" s="16"/>
      <c r="M1842" s="16"/>
      <c r="O1842" s="16"/>
      <c r="R1842" s="16"/>
      <c r="T1842" s="16"/>
      <c r="W1842" s="16"/>
      <c r="Y1842" s="16"/>
      <c r="AB1842" s="16"/>
      <c r="AD1842" s="16"/>
    </row>
    <row r="1843" spans="3:30" x14ac:dyDescent="0.6">
      <c r="C1843" s="16"/>
      <c r="E1843" s="16"/>
      <c r="H1843" s="16"/>
      <c r="J1843" s="16"/>
      <c r="M1843" s="16"/>
      <c r="O1843" s="16"/>
      <c r="R1843" s="16"/>
      <c r="T1843" s="16"/>
      <c r="W1843" s="16"/>
      <c r="Y1843" s="16"/>
      <c r="AB1843" s="16"/>
      <c r="AD1843" s="16"/>
    </row>
    <row r="1844" spans="3:30" x14ac:dyDescent="0.6">
      <c r="C1844" s="16"/>
      <c r="E1844" s="16"/>
      <c r="H1844" s="16"/>
      <c r="J1844" s="16"/>
      <c r="M1844" s="16"/>
      <c r="O1844" s="16"/>
      <c r="R1844" s="16"/>
      <c r="T1844" s="16"/>
      <c r="W1844" s="16"/>
      <c r="Y1844" s="16"/>
      <c r="AB1844" s="16"/>
      <c r="AD1844" s="16"/>
    </row>
    <row r="1845" spans="3:30" x14ac:dyDescent="0.6">
      <c r="C1845" s="16"/>
      <c r="E1845" s="16"/>
      <c r="H1845" s="16"/>
      <c r="J1845" s="16"/>
      <c r="M1845" s="16"/>
      <c r="O1845" s="16"/>
      <c r="R1845" s="16"/>
      <c r="T1845" s="16"/>
      <c r="W1845" s="16"/>
      <c r="Y1845" s="16"/>
      <c r="AB1845" s="16"/>
      <c r="AD1845" s="16"/>
    </row>
    <row r="1846" spans="3:30" x14ac:dyDescent="0.6">
      <c r="C1846" s="16"/>
      <c r="E1846" s="16"/>
      <c r="H1846" s="16"/>
      <c r="J1846" s="16"/>
      <c r="M1846" s="16"/>
      <c r="O1846" s="16"/>
      <c r="R1846" s="16"/>
      <c r="T1846" s="16"/>
      <c r="W1846" s="16"/>
      <c r="Y1846" s="16"/>
      <c r="AB1846" s="16"/>
      <c r="AD1846" s="16"/>
    </row>
    <row r="1847" spans="3:30" x14ac:dyDescent="0.6">
      <c r="C1847" s="16"/>
      <c r="E1847" s="16"/>
      <c r="H1847" s="16"/>
      <c r="J1847" s="16"/>
      <c r="M1847" s="16"/>
      <c r="O1847" s="16"/>
      <c r="R1847" s="16"/>
      <c r="T1847" s="16"/>
      <c r="W1847" s="16"/>
      <c r="Y1847" s="16"/>
      <c r="AB1847" s="16"/>
      <c r="AD1847" s="16"/>
    </row>
    <row r="1848" spans="3:30" x14ac:dyDescent="0.6">
      <c r="C1848" s="16"/>
      <c r="E1848" s="16"/>
      <c r="H1848" s="16"/>
      <c r="J1848" s="16"/>
      <c r="M1848" s="16"/>
      <c r="O1848" s="16"/>
      <c r="R1848" s="16"/>
      <c r="T1848" s="16"/>
      <c r="W1848" s="16"/>
      <c r="Y1848" s="16"/>
      <c r="AB1848" s="16"/>
      <c r="AD1848" s="16"/>
    </row>
    <row r="1849" spans="3:30" x14ac:dyDescent="0.6">
      <c r="C1849" s="16"/>
      <c r="E1849" s="16"/>
      <c r="H1849" s="16"/>
      <c r="J1849" s="16"/>
      <c r="M1849" s="16"/>
      <c r="O1849" s="16"/>
      <c r="R1849" s="16"/>
      <c r="T1849" s="16"/>
      <c r="W1849" s="16"/>
      <c r="Y1849" s="16"/>
      <c r="AB1849" s="16"/>
      <c r="AD1849" s="16"/>
    </row>
    <row r="1850" spans="3:30" x14ac:dyDescent="0.6">
      <c r="C1850" s="16"/>
      <c r="E1850" s="16"/>
      <c r="H1850" s="16"/>
      <c r="J1850" s="16"/>
      <c r="M1850" s="16"/>
      <c r="O1850" s="16"/>
      <c r="R1850" s="16"/>
      <c r="T1850" s="16"/>
      <c r="W1850" s="16"/>
      <c r="Y1850" s="16"/>
      <c r="AB1850" s="16"/>
      <c r="AD1850" s="16"/>
    </row>
    <row r="1851" spans="3:30" x14ac:dyDescent="0.6">
      <c r="C1851" s="16"/>
      <c r="E1851" s="16"/>
      <c r="H1851" s="16"/>
      <c r="J1851" s="16"/>
      <c r="M1851" s="16"/>
      <c r="O1851" s="16"/>
      <c r="R1851" s="16"/>
      <c r="T1851" s="16"/>
      <c r="W1851" s="16"/>
      <c r="Y1851" s="16"/>
      <c r="AB1851" s="16"/>
      <c r="AD1851" s="16"/>
    </row>
    <row r="1852" spans="3:30" x14ac:dyDescent="0.6">
      <c r="C1852" s="16"/>
      <c r="E1852" s="16"/>
      <c r="H1852" s="16"/>
      <c r="J1852" s="16"/>
      <c r="M1852" s="16"/>
      <c r="O1852" s="16"/>
      <c r="R1852" s="16"/>
      <c r="T1852" s="16"/>
      <c r="W1852" s="16"/>
      <c r="Y1852" s="16"/>
      <c r="AB1852" s="16"/>
      <c r="AD1852" s="16"/>
    </row>
    <row r="1853" spans="3:30" x14ac:dyDescent="0.6">
      <c r="C1853" s="16"/>
      <c r="E1853" s="16"/>
      <c r="H1853" s="16"/>
      <c r="J1853" s="16"/>
      <c r="M1853" s="16"/>
      <c r="O1853" s="16"/>
      <c r="R1853" s="16"/>
      <c r="T1853" s="16"/>
      <c r="W1853" s="16"/>
      <c r="Y1853" s="16"/>
      <c r="AB1853" s="16"/>
      <c r="AD1853" s="16"/>
    </row>
    <row r="1854" spans="3:30" x14ac:dyDescent="0.6">
      <c r="C1854" s="16"/>
      <c r="E1854" s="16"/>
      <c r="H1854" s="16"/>
      <c r="J1854" s="16"/>
      <c r="M1854" s="16"/>
      <c r="O1854" s="16"/>
      <c r="R1854" s="16"/>
      <c r="T1854" s="16"/>
      <c r="W1854" s="16"/>
      <c r="Y1854" s="16"/>
      <c r="AB1854" s="16"/>
      <c r="AD1854" s="16"/>
    </row>
    <row r="1855" spans="3:30" x14ac:dyDescent="0.6">
      <c r="C1855" s="16"/>
      <c r="E1855" s="16"/>
      <c r="H1855" s="16"/>
      <c r="J1855" s="16"/>
      <c r="M1855" s="16"/>
      <c r="O1855" s="16"/>
      <c r="R1855" s="16"/>
      <c r="T1855" s="16"/>
      <c r="W1855" s="16"/>
      <c r="Y1855" s="16"/>
      <c r="AB1855" s="16"/>
      <c r="AD1855" s="16"/>
    </row>
    <row r="1856" spans="3:30" x14ac:dyDescent="0.6">
      <c r="C1856" s="16"/>
      <c r="E1856" s="16"/>
      <c r="H1856" s="16"/>
      <c r="J1856" s="16"/>
      <c r="M1856" s="16"/>
      <c r="O1856" s="16"/>
      <c r="R1856" s="16"/>
      <c r="T1856" s="16"/>
      <c r="W1856" s="16"/>
      <c r="Y1856" s="16"/>
      <c r="AB1856" s="16"/>
      <c r="AD1856" s="16"/>
    </row>
    <row r="1857" spans="3:30" x14ac:dyDescent="0.6">
      <c r="C1857" s="16"/>
      <c r="E1857" s="16"/>
      <c r="H1857" s="16"/>
      <c r="J1857" s="16"/>
      <c r="M1857" s="16"/>
      <c r="O1857" s="16"/>
      <c r="R1857" s="16"/>
      <c r="T1857" s="16"/>
      <c r="W1857" s="16"/>
      <c r="Y1857" s="16"/>
      <c r="AB1857" s="16"/>
      <c r="AD1857" s="16"/>
    </row>
    <row r="1858" spans="3:30" x14ac:dyDescent="0.6">
      <c r="C1858" s="16"/>
      <c r="E1858" s="16"/>
      <c r="H1858" s="16"/>
      <c r="J1858" s="16"/>
      <c r="M1858" s="16"/>
      <c r="O1858" s="16"/>
      <c r="R1858" s="16"/>
      <c r="T1858" s="16"/>
      <c r="W1858" s="16"/>
      <c r="Y1858" s="16"/>
      <c r="AB1858" s="16"/>
      <c r="AD1858" s="16"/>
    </row>
    <row r="1859" spans="3:30" x14ac:dyDescent="0.6">
      <c r="C1859" s="16"/>
      <c r="E1859" s="16"/>
      <c r="H1859" s="16"/>
      <c r="J1859" s="16"/>
      <c r="M1859" s="16"/>
      <c r="O1859" s="16"/>
      <c r="R1859" s="16"/>
      <c r="T1859" s="16"/>
      <c r="W1859" s="16"/>
      <c r="Y1859" s="16"/>
      <c r="AB1859" s="16"/>
      <c r="AD1859" s="16"/>
    </row>
    <row r="1860" spans="3:30" x14ac:dyDescent="0.6">
      <c r="C1860" s="16"/>
      <c r="E1860" s="16"/>
      <c r="H1860" s="16"/>
      <c r="J1860" s="16"/>
      <c r="M1860" s="16"/>
      <c r="O1860" s="16"/>
      <c r="R1860" s="16"/>
      <c r="T1860" s="16"/>
      <c r="W1860" s="16"/>
      <c r="Y1860" s="16"/>
      <c r="AB1860" s="16"/>
      <c r="AD1860" s="16"/>
    </row>
    <row r="1861" spans="3:30" x14ac:dyDescent="0.6">
      <c r="C1861" s="16"/>
      <c r="E1861" s="16"/>
      <c r="H1861" s="16"/>
      <c r="J1861" s="16"/>
      <c r="M1861" s="16"/>
      <c r="O1861" s="16"/>
      <c r="R1861" s="16"/>
      <c r="T1861" s="16"/>
      <c r="W1861" s="16"/>
      <c r="Y1861" s="16"/>
      <c r="AB1861" s="16"/>
      <c r="AD1861" s="16"/>
    </row>
    <row r="1862" spans="3:30" x14ac:dyDescent="0.6">
      <c r="C1862" s="16"/>
      <c r="E1862" s="16"/>
      <c r="H1862" s="16"/>
      <c r="J1862" s="16"/>
      <c r="M1862" s="16"/>
      <c r="O1862" s="16"/>
      <c r="R1862" s="16"/>
      <c r="T1862" s="16"/>
      <c r="W1862" s="16"/>
      <c r="Y1862" s="16"/>
      <c r="AB1862" s="16"/>
      <c r="AD1862" s="16"/>
    </row>
    <row r="1863" spans="3:30" x14ac:dyDescent="0.6">
      <c r="C1863" s="16"/>
      <c r="E1863" s="16"/>
      <c r="H1863" s="16"/>
      <c r="J1863" s="16"/>
      <c r="M1863" s="16"/>
      <c r="O1863" s="16"/>
      <c r="R1863" s="16"/>
      <c r="T1863" s="16"/>
      <c r="W1863" s="16"/>
      <c r="Y1863" s="16"/>
      <c r="AB1863" s="16"/>
      <c r="AD1863" s="16"/>
    </row>
    <row r="1864" spans="3:30" x14ac:dyDescent="0.6">
      <c r="C1864" s="16"/>
      <c r="E1864" s="16"/>
      <c r="H1864" s="16"/>
      <c r="J1864" s="16"/>
      <c r="M1864" s="16"/>
      <c r="O1864" s="16"/>
      <c r="R1864" s="16"/>
      <c r="T1864" s="16"/>
      <c r="W1864" s="16"/>
      <c r="Y1864" s="16"/>
      <c r="AB1864" s="16"/>
      <c r="AD1864" s="16"/>
    </row>
    <row r="1865" spans="3:30" x14ac:dyDescent="0.6">
      <c r="C1865" s="16"/>
      <c r="E1865" s="16"/>
      <c r="H1865" s="16"/>
      <c r="J1865" s="16"/>
      <c r="M1865" s="16"/>
      <c r="O1865" s="16"/>
      <c r="R1865" s="16"/>
      <c r="T1865" s="16"/>
      <c r="W1865" s="16"/>
      <c r="Y1865" s="16"/>
      <c r="AB1865" s="16"/>
      <c r="AD1865" s="16"/>
    </row>
    <row r="1866" spans="3:30" x14ac:dyDescent="0.6">
      <c r="C1866" s="16"/>
      <c r="E1866" s="16"/>
      <c r="H1866" s="16"/>
      <c r="J1866" s="16"/>
      <c r="M1866" s="16"/>
      <c r="O1866" s="16"/>
      <c r="R1866" s="16"/>
      <c r="T1866" s="16"/>
      <c r="W1866" s="16"/>
      <c r="Y1866" s="16"/>
      <c r="AB1866" s="16"/>
      <c r="AD1866" s="16"/>
    </row>
    <row r="1867" spans="3:30" x14ac:dyDescent="0.6">
      <c r="C1867" s="16"/>
      <c r="E1867" s="16"/>
      <c r="H1867" s="16"/>
      <c r="J1867" s="16"/>
      <c r="M1867" s="16"/>
      <c r="O1867" s="16"/>
      <c r="R1867" s="16"/>
      <c r="T1867" s="16"/>
      <c r="W1867" s="16"/>
      <c r="Y1867" s="16"/>
      <c r="AB1867" s="16"/>
      <c r="AD1867" s="16"/>
    </row>
    <row r="1868" spans="3:30" x14ac:dyDescent="0.6">
      <c r="C1868" s="16"/>
      <c r="E1868" s="16"/>
      <c r="H1868" s="16"/>
      <c r="J1868" s="16"/>
      <c r="M1868" s="16"/>
      <c r="O1868" s="16"/>
      <c r="R1868" s="16"/>
      <c r="T1868" s="16"/>
      <c r="W1868" s="16"/>
      <c r="Y1868" s="16"/>
      <c r="AB1868" s="16"/>
      <c r="AD1868" s="16"/>
    </row>
    <row r="1869" spans="3:30" x14ac:dyDescent="0.6">
      <c r="C1869" s="16"/>
      <c r="E1869" s="16"/>
      <c r="H1869" s="16"/>
      <c r="J1869" s="16"/>
      <c r="M1869" s="16"/>
      <c r="O1869" s="16"/>
      <c r="R1869" s="16"/>
      <c r="T1869" s="16"/>
      <c r="W1869" s="16"/>
      <c r="Y1869" s="16"/>
      <c r="AB1869" s="16"/>
      <c r="AD1869" s="16"/>
    </row>
    <row r="1870" spans="3:30" x14ac:dyDescent="0.6">
      <c r="C1870" s="16"/>
      <c r="E1870" s="16"/>
      <c r="H1870" s="16"/>
      <c r="J1870" s="16"/>
      <c r="M1870" s="16"/>
      <c r="O1870" s="16"/>
      <c r="R1870" s="16"/>
      <c r="T1870" s="16"/>
      <c r="W1870" s="16"/>
      <c r="Y1870" s="16"/>
      <c r="AB1870" s="16"/>
      <c r="AD1870" s="16"/>
    </row>
    <row r="1871" spans="3:30" x14ac:dyDescent="0.6">
      <c r="C1871" s="16"/>
      <c r="E1871" s="16"/>
      <c r="H1871" s="16"/>
      <c r="J1871" s="16"/>
      <c r="M1871" s="16"/>
      <c r="O1871" s="16"/>
      <c r="R1871" s="16"/>
      <c r="T1871" s="16"/>
      <c r="W1871" s="16"/>
      <c r="Y1871" s="16"/>
      <c r="AB1871" s="16"/>
      <c r="AD1871" s="16"/>
    </row>
    <row r="1872" spans="3:30" x14ac:dyDescent="0.6">
      <c r="C1872" s="16"/>
      <c r="E1872" s="16"/>
      <c r="H1872" s="16"/>
      <c r="J1872" s="16"/>
      <c r="M1872" s="16"/>
      <c r="O1872" s="16"/>
      <c r="R1872" s="16"/>
      <c r="T1872" s="16"/>
      <c r="W1872" s="16"/>
      <c r="Y1872" s="16"/>
      <c r="AB1872" s="16"/>
      <c r="AD1872" s="16"/>
    </row>
    <row r="1873" spans="3:30" x14ac:dyDescent="0.6">
      <c r="C1873" s="16"/>
      <c r="E1873" s="16"/>
      <c r="H1873" s="16"/>
      <c r="J1873" s="16"/>
      <c r="M1873" s="16"/>
      <c r="O1873" s="16"/>
      <c r="R1873" s="16"/>
      <c r="T1873" s="16"/>
      <c r="W1873" s="16"/>
      <c r="Y1873" s="16"/>
      <c r="AB1873" s="16"/>
      <c r="AD1873" s="16"/>
    </row>
    <row r="1874" spans="3:30" x14ac:dyDescent="0.6">
      <c r="C1874" s="16"/>
      <c r="E1874" s="16"/>
      <c r="H1874" s="16"/>
      <c r="J1874" s="16"/>
      <c r="M1874" s="16"/>
      <c r="O1874" s="16"/>
      <c r="R1874" s="16"/>
      <c r="T1874" s="16"/>
      <c r="W1874" s="16"/>
      <c r="Y1874" s="16"/>
      <c r="AB1874" s="16"/>
      <c r="AD1874" s="16"/>
    </row>
    <row r="1875" spans="3:30" x14ac:dyDescent="0.6">
      <c r="C1875" s="16"/>
      <c r="E1875" s="16"/>
      <c r="H1875" s="16"/>
      <c r="J1875" s="16"/>
      <c r="M1875" s="16"/>
      <c r="O1875" s="16"/>
      <c r="R1875" s="16"/>
      <c r="T1875" s="16"/>
      <c r="W1875" s="16"/>
      <c r="Y1875" s="16"/>
      <c r="AB1875" s="16"/>
      <c r="AD1875" s="16"/>
    </row>
    <row r="1876" spans="3:30" x14ac:dyDescent="0.6">
      <c r="C1876" s="16"/>
      <c r="E1876" s="16"/>
      <c r="H1876" s="16"/>
      <c r="J1876" s="16"/>
      <c r="M1876" s="16"/>
      <c r="O1876" s="16"/>
      <c r="R1876" s="16"/>
      <c r="T1876" s="16"/>
      <c r="W1876" s="16"/>
      <c r="Y1876" s="16"/>
      <c r="AB1876" s="16"/>
      <c r="AD1876" s="16"/>
    </row>
    <row r="1877" spans="3:30" x14ac:dyDescent="0.6">
      <c r="C1877" s="16"/>
      <c r="E1877" s="16"/>
      <c r="H1877" s="16"/>
      <c r="J1877" s="16"/>
      <c r="M1877" s="16"/>
      <c r="O1877" s="16"/>
      <c r="R1877" s="16"/>
      <c r="T1877" s="16"/>
      <c r="W1877" s="16"/>
      <c r="Y1877" s="16"/>
      <c r="AB1877" s="16"/>
      <c r="AD1877" s="16"/>
    </row>
    <row r="1878" spans="3:30" x14ac:dyDescent="0.6">
      <c r="C1878" s="16"/>
      <c r="E1878" s="16"/>
      <c r="H1878" s="16"/>
      <c r="J1878" s="16"/>
      <c r="M1878" s="16"/>
      <c r="O1878" s="16"/>
      <c r="R1878" s="16"/>
      <c r="T1878" s="16"/>
      <c r="W1878" s="16"/>
      <c r="Y1878" s="16"/>
      <c r="AB1878" s="16"/>
      <c r="AD1878" s="16"/>
    </row>
    <row r="1879" spans="3:30" x14ac:dyDescent="0.6">
      <c r="C1879" s="16"/>
      <c r="E1879" s="16"/>
      <c r="H1879" s="16"/>
      <c r="J1879" s="16"/>
      <c r="M1879" s="16"/>
      <c r="O1879" s="16"/>
      <c r="R1879" s="16"/>
      <c r="T1879" s="16"/>
      <c r="W1879" s="16"/>
      <c r="Y1879" s="16"/>
      <c r="AB1879" s="16"/>
      <c r="AD1879" s="16"/>
    </row>
    <row r="1880" spans="3:30" x14ac:dyDescent="0.6">
      <c r="C1880" s="16"/>
      <c r="E1880" s="16"/>
      <c r="H1880" s="16"/>
      <c r="J1880" s="16"/>
      <c r="M1880" s="16"/>
      <c r="O1880" s="16"/>
      <c r="R1880" s="16"/>
      <c r="T1880" s="16"/>
      <c r="W1880" s="16"/>
      <c r="Y1880" s="16"/>
      <c r="AB1880" s="16"/>
      <c r="AD1880" s="16"/>
    </row>
    <row r="1881" spans="3:30" x14ac:dyDescent="0.6">
      <c r="C1881" s="16"/>
      <c r="E1881" s="16"/>
      <c r="H1881" s="16"/>
      <c r="J1881" s="16"/>
      <c r="M1881" s="16"/>
      <c r="O1881" s="16"/>
      <c r="R1881" s="16"/>
      <c r="T1881" s="16"/>
      <c r="W1881" s="16"/>
      <c r="Y1881" s="16"/>
      <c r="AB1881" s="16"/>
      <c r="AD1881" s="16"/>
    </row>
    <row r="1882" spans="3:30" x14ac:dyDescent="0.6">
      <c r="C1882" s="16"/>
      <c r="E1882" s="16"/>
      <c r="H1882" s="16"/>
      <c r="J1882" s="16"/>
      <c r="M1882" s="16"/>
      <c r="O1882" s="16"/>
      <c r="R1882" s="16"/>
      <c r="T1882" s="16"/>
      <c r="W1882" s="16"/>
      <c r="Y1882" s="16"/>
      <c r="AB1882" s="16"/>
      <c r="AD1882" s="16"/>
    </row>
    <row r="1883" spans="3:30" x14ac:dyDescent="0.6">
      <c r="C1883" s="16"/>
      <c r="E1883" s="16"/>
      <c r="H1883" s="16"/>
      <c r="J1883" s="16"/>
      <c r="M1883" s="16"/>
      <c r="O1883" s="16"/>
      <c r="R1883" s="16"/>
      <c r="T1883" s="16"/>
      <c r="W1883" s="16"/>
      <c r="Y1883" s="16"/>
      <c r="AB1883" s="16"/>
      <c r="AD1883" s="16"/>
    </row>
    <row r="1884" spans="3:30" x14ac:dyDescent="0.6">
      <c r="C1884" s="16"/>
      <c r="E1884" s="16"/>
      <c r="H1884" s="16"/>
      <c r="J1884" s="16"/>
      <c r="M1884" s="16"/>
      <c r="O1884" s="16"/>
      <c r="R1884" s="16"/>
      <c r="T1884" s="16"/>
      <c r="W1884" s="16"/>
      <c r="Y1884" s="16"/>
      <c r="AB1884" s="16"/>
      <c r="AD1884" s="16"/>
    </row>
    <row r="1885" spans="3:30" x14ac:dyDescent="0.6">
      <c r="C1885" s="16"/>
      <c r="E1885" s="16"/>
      <c r="H1885" s="16"/>
      <c r="J1885" s="16"/>
      <c r="M1885" s="16"/>
      <c r="O1885" s="16"/>
      <c r="R1885" s="16"/>
      <c r="T1885" s="16"/>
      <c r="W1885" s="16"/>
      <c r="Y1885" s="16"/>
      <c r="AB1885" s="16"/>
      <c r="AD1885" s="16"/>
    </row>
    <row r="1886" spans="3:30" x14ac:dyDescent="0.6">
      <c r="C1886" s="16"/>
      <c r="E1886" s="16"/>
      <c r="H1886" s="16"/>
      <c r="J1886" s="16"/>
      <c r="M1886" s="16"/>
      <c r="O1886" s="16"/>
      <c r="R1886" s="16"/>
      <c r="T1886" s="16"/>
      <c r="W1886" s="16"/>
      <c r="Y1886" s="16"/>
      <c r="AB1886" s="16"/>
      <c r="AD1886" s="16"/>
    </row>
    <row r="1887" spans="3:30" x14ac:dyDescent="0.6">
      <c r="C1887" s="16"/>
      <c r="E1887" s="16"/>
      <c r="H1887" s="16"/>
      <c r="J1887" s="16"/>
      <c r="M1887" s="16"/>
      <c r="O1887" s="16"/>
      <c r="R1887" s="16"/>
      <c r="T1887" s="16"/>
      <c r="W1887" s="16"/>
      <c r="Y1887" s="16"/>
      <c r="AB1887" s="16"/>
      <c r="AD1887" s="16"/>
    </row>
    <row r="1888" spans="3:30" x14ac:dyDescent="0.6">
      <c r="C1888" s="16"/>
      <c r="E1888" s="16"/>
      <c r="H1888" s="16"/>
      <c r="J1888" s="16"/>
      <c r="M1888" s="16"/>
      <c r="O1888" s="16"/>
      <c r="R1888" s="16"/>
      <c r="T1888" s="16"/>
      <c r="W1888" s="16"/>
      <c r="Y1888" s="16"/>
      <c r="AB1888" s="16"/>
      <c r="AD1888" s="16"/>
    </row>
    <row r="1889" spans="3:30" x14ac:dyDescent="0.6">
      <c r="C1889" s="16"/>
      <c r="E1889" s="16"/>
      <c r="H1889" s="16"/>
      <c r="J1889" s="16"/>
      <c r="M1889" s="16"/>
      <c r="O1889" s="16"/>
      <c r="R1889" s="16"/>
      <c r="T1889" s="16"/>
      <c r="W1889" s="16"/>
      <c r="Y1889" s="16"/>
      <c r="AB1889" s="16"/>
      <c r="AD1889" s="16"/>
    </row>
    <row r="1890" spans="3:30" x14ac:dyDescent="0.6">
      <c r="C1890" s="16"/>
      <c r="E1890" s="16"/>
      <c r="H1890" s="16"/>
      <c r="J1890" s="16"/>
      <c r="M1890" s="16"/>
      <c r="O1890" s="16"/>
      <c r="R1890" s="16"/>
      <c r="T1890" s="16"/>
      <c r="W1890" s="16"/>
      <c r="Y1890" s="16"/>
      <c r="AB1890" s="16"/>
      <c r="AD1890" s="16"/>
    </row>
    <row r="1891" spans="3:30" x14ac:dyDescent="0.6">
      <c r="C1891" s="16"/>
      <c r="E1891" s="16"/>
      <c r="H1891" s="16"/>
      <c r="J1891" s="16"/>
      <c r="M1891" s="16"/>
      <c r="O1891" s="16"/>
      <c r="R1891" s="16"/>
      <c r="T1891" s="16"/>
      <c r="W1891" s="16"/>
      <c r="Y1891" s="16"/>
      <c r="AB1891" s="16"/>
      <c r="AD1891" s="16"/>
    </row>
    <row r="1892" spans="3:30" x14ac:dyDescent="0.6">
      <c r="C1892" s="16"/>
      <c r="E1892" s="16"/>
      <c r="H1892" s="16"/>
      <c r="J1892" s="16"/>
      <c r="M1892" s="16"/>
      <c r="O1892" s="16"/>
      <c r="R1892" s="16"/>
      <c r="T1892" s="16"/>
      <c r="W1892" s="16"/>
      <c r="Y1892" s="16"/>
      <c r="AB1892" s="16"/>
      <c r="AD1892" s="16"/>
    </row>
    <row r="1893" spans="3:30" x14ac:dyDescent="0.6">
      <c r="C1893" s="16"/>
      <c r="E1893" s="16"/>
      <c r="H1893" s="16"/>
      <c r="J1893" s="16"/>
      <c r="M1893" s="16"/>
      <c r="O1893" s="16"/>
      <c r="R1893" s="16"/>
      <c r="T1893" s="16"/>
      <c r="W1893" s="16"/>
      <c r="Y1893" s="16"/>
      <c r="AB1893" s="16"/>
      <c r="AD1893" s="16"/>
    </row>
    <row r="1894" spans="3:30" x14ac:dyDescent="0.6">
      <c r="C1894" s="16"/>
      <c r="E1894" s="16"/>
      <c r="H1894" s="16"/>
      <c r="J1894" s="16"/>
      <c r="M1894" s="16"/>
      <c r="O1894" s="16"/>
      <c r="R1894" s="16"/>
      <c r="T1894" s="16"/>
      <c r="W1894" s="16"/>
      <c r="Y1894" s="16"/>
      <c r="AB1894" s="16"/>
      <c r="AD1894" s="16"/>
    </row>
    <row r="1895" spans="3:30" x14ac:dyDescent="0.6">
      <c r="C1895" s="16"/>
      <c r="E1895" s="16"/>
      <c r="H1895" s="16"/>
      <c r="J1895" s="16"/>
      <c r="M1895" s="16"/>
      <c r="O1895" s="16"/>
      <c r="R1895" s="16"/>
      <c r="T1895" s="16"/>
      <c r="W1895" s="16"/>
      <c r="Y1895" s="16"/>
      <c r="AB1895" s="16"/>
      <c r="AD1895" s="16"/>
    </row>
    <row r="1896" spans="3:30" x14ac:dyDescent="0.6">
      <c r="C1896" s="16"/>
      <c r="E1896" s="16"/>
      <c r="H1896" s="16"/>
      <c r="J1896" s="16"/>
      <c r="M1896" s="16"/>
      <c r="O1896" s="16"/>
      <c r="R1896" s="16"/>
      <c r="T1896" s="16"/>
      <c r="W1896" s="16"/>
      <c r="Y1896" s="16"/>
      <c r="AB1896" s="16"/>
      <c r="AD1896" s="16"/>
    </row>
    <row r="1897" spans="3:30" x14ac:dyDescent="0.6">
      <c r="C1897" s="16"/>
      <c r="E1897" s="16"/>
      <c r="H1897" s="16"/>
      <c r="J1897" s="16"/>
      <c r="M1897" s="16"/>
      <c r="O1897" s="16"/>
      <c r="R1897" s="16"/>
      <c r="T1897" s="16"/>
      <c r="W1897" s="16"/>
      <c r="Y1897" s="16"/>
      <c r="AB1897" s="16"/>
      <c r="AD1897" s="16"/>
    </row>
    <row r="1898" spans="3:30" x14ac:dyDescent="0.6">
      <c r="C1898" s="16"/>
      <c r="E1898" s="16"/>
      <c r="H1898" s="16"/>
      <c r="J1898" s="16"/>
      <c r="M1898" s="16"/>
      <c r="O1898" s="16"/>
      <c r="R1898" s="16"/>
      <c r="T1898" s="16"/>
      <c r="W1898" s="16"/>
      <c r="Y1898" s="16"/>
      <c r="AB1898" s="16"/>
      <c r="AD1898" s="16"/>
    </row>
    <row r="1899" spans="3:30" x14ac:dyDescent="0.6">
      <c r="C1899" s="16"/>
      <c r="E1899" s="16"/>
      <c r="H1899" s="16"/>
      <c r="J1899" s="16"/>
      <c r="M1899" s="16"/>
      <c r="O1899" s="16"/>
      <c r="R1899" s="16"/>
      <c r="T1899" s="16"/>
      <c r="W1899" s="16"/>
      <c r="Y1899" s="16"/>
      <c r="AB1899" s="16"/>
      <c r="AD1899" s="16"/>
    </row>
    <row r="1900" spans="3:30" x14ac:dyDescent="0.6">
      <c r="C1900" s="16"/>
      <c r="E1900" s="16"/>
      <c r="H1900" s="16"/>
      <c r="J1900" s="16"/>
      <c r="M1900" s="16"/>
      <c r="O1900" s="16"/>
      <c r="R1900" s="16"/>
      <c r="T1900" s="16"/>
      <c r="W1900" s="16"/>
      <c r="Y1900" s="16"/>
      <c r="AB1900" s="16"/>
      <c r="AD1900" s="16"/>
    </row>
    <row r="1901" spans="3:30" x14ac:dyDescent="0.6">
      <c r="C1901" s="16"/>
      <c r="E1901" s="16"/>
      <c r="H1901" s="16"/>
      <c r="J1901" s="16"/>
      <c r="M1901" s="16"/>
      <c r="O1901" s="16"/>
      <c r="R1901" s="16"/>
      <c r="T1901" s="16"/>
      <c r="W1901" s="16"/>
      <c r="Y1901" s="16"/>
      <c r="AB1901" s="16"/>
      <c r="AD1901" s="16"/>
    </row>
    <row r="1902" spans="3:30" x14ac:dyDescent="0.6">
      <c r="C1902" s="16"/>
      <c r="E1902" s="16"/>
      <c r="H1902" s="16"/>
      <c r="J1902" s="16"/>
      <c r="M1902" s="16"/>
      <c r="O1902" s="16"/>
      <c r="R1902" s="16"/>
      <c r="T1902" s="16"/>
      <c r="W1902" s="16"/>
      <c r="Y1902" s="16"/>
      <c r="AB1902" s="16"/>
      <c r="AD1902" s="16"/>
    </row>
    <row r="1903" spans="3:30" x14ac:dyDescent="0.6">
      <c r="C1903" s="16"/>
      <c r="E1903" s="16"/>
      <c r="H1903" s="16"/>
      <c r="J1903" s="16"/>
      <c r="M1903" s="16"/>
      <c r="O1903" s="16"/>
      <c r="R1903" s="16"/>
      <c r="T1903" s="16"/>
      <c r="W1903" s="16"/>
      <c r="Y1903" s="16"/>
      <c r="AB1903" s="16"/>
      <c r="AD1903" s="16"/>
    </row>
    <row r="1904" spans="3:30" x14ac:dyDescent="0.6">
      <c r="C1904" s="16"/>
      <c r="E1904" s="16"/>
      <c r="H1904" s="16"/>
      <c r="J1904" s="16"/>
      <c r="M1904" s="16"/>
      <c r="O1904" s="16"/>
      <c r="R1904" s="16"/>
      <c r="T1904" s="16"/>
      <c r="W1904" s="16"/>
      <c r="Y1904" s="16"/>
      <c r="AB1904" s="16"/>
      <c r="AD1904" s="16"/>
    </row>
    <row r="1905" spans="3:30" x14ac:dyDescent="0.6">
      <c r="C1905" s="16"/>
      <c r="E1905" s="16"/>
      <c r="H1905" s="16"/>
      <c r="J1905" s="16"/>
      <c r="M1905" s="16"/>
      <c r="O1905" s="16"/>
      <c r="R1905" s="16"/>
      <c r="T1905" s="16"/>
      <c r="W1905" s="16"/>
      <c r="Y1905" s="16"/>
      <c r="AB1905" s="16"/>
      <c r="AD1905" s="16"/>
    </row>
    <row r="1906" spans="3:30" x14ac:dyDescent="0.6">
      <c r="C1906" s="16"/>
      <c r="E1906" s="16"/>
      <c r="H1906" s="16"/>
      <c r="J1906" s="16"/>
      <c r="M1906" s="16"/>
      <c r="O1906" s="16"/>
      <c r="R1906" s="16"/>
      <c r="T1906" s="16"/>
      <c r="W1906" s="16"/>
      <c r="Y1906" s="16"/>
      <c r="AB1906" s="16"/>
      <c r="AD1906" s="16"/>
    </row>
    <row r="1907" spans="3:30" x14ac:dyDescent="0.6">
      <c r="C1907" s="16"/>
      <c r="E1907" s="16"/>
      <c r="H1907" s="16"/>
      <c r="J1907" s="16"/>
      <c r="M1907" s="16"/>
      <c r="O1907" s="16"/>
      <c r="R1907" s="16"/>
      <c r="T1907" s="16"/>
      <c r="W1907" s="16"/>
      <c r="Y1907" s="16"/>
      <c r="AB1907" s="16"/>
      <c r="AD1907" s="16"/>
    </row>
    <row r="1908" spans="3:30" x14ac:dyDescent="0.6">
      <c r="C1908" s="16"/>
      <c r="E1908" s="16"/>
      <c r="H1908" s="16"/>
      <c r="J1908" s="16"/>
      <c r="M1908" s="16"/>
      <c r="O1908" s="16"/>
      <c r="R1908" s="16"/>
      <c r="T1908" s="16"/>
      <c r="W1908" s="16"/>
      <c r="Y1908" s="16"/>
      <c r="AB1908" s="16"/>
      <c r="AD1908" s="16"/>
    </row>
    <row r="1909" spans="3:30" x14ac:dyDescent="0.6">
      <c r="C1909" s="16"/>
      <c r="E1909" s="16"/>
      <c r="H1909" s="16"/>
      <c r="J1909" s="16"/>
      <c r="M1909" s="16"/>
      <c r="O1909" s="16"/>
      <c r="R1909" s="16"/>
      <c r="T1909" s="16"/>
      <c r="W1909" s="16"/>
      <c r="Y1909" s="16"/>
      <c r="AB1909" s="16"/>
      <c r="AD1909" s="16"/>
    </row>
    <row r="1910" spans="3:30" x14ac:dyDescent="0.6">
      <c r="C1910" s="16"/>
      <c r="E1910" s="16"/>
      <c r="H1910" s="16"/>
      <c r="J1910" s="16"/>
      <c r="M1910" s="16"/>
      <c r="O1910" s="16"/>
      <c r="R1910" s="16"/>
      <c r="T1910" s="16"/>
      <c r="W1910" s="16"/>
      <c r="Y1910" s="16"/>
      <c r="AB1910" s="16"/>
      <c r="AD1910" s="16"/>
    </row>
    <row r="1911" spans="3:30" x14ac:dyDescent="0.6">
      <c r="C1911" s="16"/>
      <c r="E1911" s="16"/>
      <c r="H1911" s="16"/>
      <c r="J1911" s="16"/>
      <c r="M1911" s="16"/>
      <c r="O1911" s="16"/>
      <c r="R1911" s="16"/>
      <c r="T1911" s="16"/>
      <c r="W1911" s="16"/>
      <c r="Y1911" s="16"/>
      <c r="AB1911" s="16"/>
      <c r="AD1911" s="16"/>
    </row>
    <row r="1912" spans="3:30" x14ac:dyDescent="0.6">
      <c r="C1912" s="16"/>
      <c r="E1912" s="16"/>
      <c r="H1912" s="16"/>
      <c r="J1912" s="16"/>
      <c r="M1912" s="16"/>
      <c r="O1912" s="16"/>
      <c r="R1912" s="16"/>
      <c r="T1912" s="16"/>
      <c r="W1912" s="16"/>
      <c r="Y1912" s="16"/>
      <c r="AB1912" s="16"/>
      <c r="AD1912" s="16"/>
    </row>
    <row r="1913" spans="3:30" x14ac:dyDescent="0.6">
      <c r="C1913" s="16"/>
      <c r="E1913" s="16"/>
      <c r="H1913" s="16"/>
      <c r="J1913" s="16"/>
      <c r="M1913" s="16"/>
      <c r="O1913" s="16"/>
      <c r="R1913" s="16"/>
      <c r="T1913" s="16"/>
      <c r="W1913" s="16"/>
      <c r="Y1913" s="16"/>
      <c r="AB1913" s="16"/>
      <c r="AD1913" s="16"/>
    </row>
    <row r="1914" spans="3:30" x14ac:dyDescent="0.6">
      <c r="C1914" s="16"/>
      <c r="E1914" s="16"/>
      <c r="H1914" s="16"/>
      <c r="J1914" s="16"/>
      <c r="M1914" s="16"/>
      <c r="O1914" s="16"/>
      <c r="R1914" s="16"/>
      <c r="T1914" s="16"/>
      <c r="W1914" s="16"/>
      <c r="Y1914" s="16"/>
      <c r="AB1914" s="16"/>
      <c r="AD1914" s="16"/>
    </row>
    <row r="1915" spans="3:30" x14ac:dyDescent="0.6">
      <c r="C1915" s="16"/>
      <c r="E1915" s="16"/>
      <c r="H1915" s="16"/>
      <c r="J1915" s="16"/>
      <c r="M1915" s="16"/>
      <c r="O1915" s="16"/>
      <c r="R1915" s="16"/>
      <c r="T1915" s="16"/>
      <c r="W1915" s="16"/>
      <c r="Y1915" s="16"/>
      <c r="AB1915" s="16"/>
      <c r="AD1915" s="16"/>
    </row>
    <row r="1916" spans="3:30" x14ac:dyDescent="0.6">
      <c r="C1916" s="16"/>
      <c r="E1916" s="16"/>
      <c r="H1916" s="16"/>
      <c r="J1916" s="16"/>
      <c r="M1916" s="16"/>
      <c r="O1916" s="16"/>
      <c r="R1916" s="16"/>
      <c r="T1916" s="16"/>
      <c r="W1916" s="16"/>
      <c r="Y1916" s="16"/>
      <c r="AB1916" s="16"/>
      <c r="AD1916" s="16"/>
    </row>
    <row r="1917" spans="3:30" x14ac:dyDescent="0.6">
      <c r="C1917" s="16"/>
      <c r="E1917" s="16"/>
      <c r="H1917" s="16"/>
      <c r="J1917" s="16"/>
      <c r="M1917" s="16"/>
      <c r="O1917" s="16"/>
      <c r="R1917" s="16"/>
      <c r="T1917" s="16"/>
      <c r="W1917" s="16"/>
      <c r="Y1917" s="16"/>
      <c r="AB1917" s="16"/>
      <c r="AD1917" s="16"/>
    </row>
    <row r="1918" spans="3:30" x14ac:dyDescent="0.6">
      <c r="C1918" s="16"/>
      <c r="E1918" s="16"/>
      <c r="H1918" s="16"/>
      <c r="J1918" s="16"/>
      <c r="M1918" s="16"/>
      <c r="O1918" s="16"/>
      <c r="R1918" s="16"/>
      <c r="T1918" s="16"/>
      <c r="W1918" s="16"/>
      <c r="Y1918" s="16"/>
      <c r="AB1918" s="16"/>
      <c r="AD1918" s="16"/>
    </row>
    <row r="1919" spans="3:30" x14ac:dyDescent="0.6">
      <c r="C1919" s="16"/>
      <c r="E1919" s="16"/>
      <c r="H1919" s="16"/>
      <c r="J1919" s="16"/>
      <c r="M1919" s="16"/>
      <c r="O1919" s="16"/>
      <c r="R1919" s="16"/>
      <c r="T1919" s="16"/>
      <c r="W1919" s="16"/>
      <c r="Y1919" s="16"/>
      <c r="AB1919" s="16"/>
      <c r="AD1919" s="16"/>
    </row>
    <row r="1920" spans="3:30" x14ac:dyDescent="0.6">
      <c r="C1920" s="16"/>
      <c r="E1920" s="16"/>
      <c r="H1920" s="16"/>
      <c r="J1920" s="16"/>
      <c r="M1920" s="16"/>
      <c r="O1920" s="16"/>
      <c r="R1920" s="16"/>
      <c r="T1920" s="16"/>
      <c r="W1920" s="16"/>
      <c r="Y1920" s="16"/>
      <c r="AB1920" s="16"/>
      <c r="AD1920" s="16"/>
    </row>
    <row r="1921" spans="3:30" x14ac:dyDescent="0.6">
      <c r="C1921" s="16"/>
      <c r="E1921" s="16"/>
      <c r="H1921" s="16"/>
      <c r="J1921" s="16"/>
      <c r="M1921" s="16"/>
      <c r="O1921" s="16"/>
      <c r="R1921" s="16"/>
      <c r="T1921" s="16"/>
      <c r="W1921" s="16"/>
      <c r="Y1921" s="16"/>
      <c r="AB1921" s="16"/>
      <c r="AD1921" s="16"/>
    </row>
    <row r="1922" spans="3:30" x14ac:dyDescent="0.6">
      <c r="C1922" s="16"/>
      <c r="E1922" s="16"/>
      <c r="H1922" s="16"/>
      <c r="J1922" s="16"/>
      <c r="M1922" s="16"/>
      <c r="O1922" s="16"/>
      <c r="R1922" s="16"/>
      <c r="T1922" s="16"/>
      <c r="W1922" s="16"/>
      <c r="Y1922" s="16"/>
      <c r="AB1922" s="16"/>
      <c r="AD1922" s="16"/>
    </row>
    <row r="1923" spans="3:30" x14ac:dyDescent="0.6">
      <c r="C1923" s="16"/>
      <c r="E1923" s="16"/>
      <c r="H1923" s="16"/>
      <c r="J1923" s="16"/>
      <c r="M1923" s="16"/>
      <c r="O1923" s="16"/>
      <c r="R1923" s="16"/>
      <c r="T1923" s="16"/>
      <c r="W1923" s="16"/>
      <c r="Y1923" s="16"/>
      <c r="AB1923" s="16"/>
      <c r="AD1923" s="16"/>
    </row>
    <row r="1924" spans="3:30" x14ac:dyDescent="0.6">
      <c r="C1924" s="16"/>
      <c r="E1924" s="16"/>
      <c r="H1924" s="16"/>
      <c r="J1924" s="16"/>
      <c r="M1924" s="16"/>
      <c r="O1924" s="16"/>
      <c r="R1924" s="16"/>
      <c r="T1924" s="16"/>
      <c r="W1924" s="16"/>
      <c r="Y1924" s="16"/>
      <c r="AB1924" s="16"/>
      <c r="AD1924" s="16"/>
    </row>
    <row r="1925" spans="3:30" x14ac:dyDescent="0.6">
      <c r="C1925" s="16"/>
      <c r="E1925" s="16"/>
      <c r="H1925" s="16"/>
      <c r="J1925" s="16"/>
      <c r="M1925" s="16"/>
      <c r="O1925" s="16"/>
      <c r="R1925" s="16"/>
      <c r="T1925" s="16"/>
      <c r="W1925" s="16"/>
      <c r="Y1925" s="16"/>
      <c r="AB1925" s="16"/>
      <c r="AD1925" s="16"/>
    </row>
    <row r="1926" spans="3:30" x14ac:dyDescent="0.6">
      <c r="C1926" s="16"/>
      <c r="E1926" s="16"/>
      <c r="H1926" s="16"/>
      <c r="J1926" s="16"/>
      <c r="M1926" s="16"/>
      <c r="O1926" s="16"/>
      <c r="R1926" s="16"/>
      <c r="T1926" s="16"/>
      <c r="W1926" s="16"/>
      <c r="Y1926" s="16"/>
      <c r="AB1926" s="16"/>
      <c r="AD1926" s="16"/>
    </row>
    <row r="1927" spans="3:30" x14ac:dyDescent="0.6">
      <c r="C1927" s="16"/>
      <c r="E1927" s="16"/>
      <c r="H1927" s="16"/>
      <c r="J1927" s="16"/>
      <c r="M1927" s="16"/>
      <c r="O1927" s="16"/>
      <c r="R1927" s="16"/>
      <c r="T1927" s="16"/>
      <c r="W1927" s="16"/>
      <c r="Y1927" s="16"/>
      <c r="AB1927" s="16"/>
      <c r="AD1927" s="16"/>
    </row>
    <row r="1928" spans="3:30" x14ac:dyDescent="0.6">
      <c r="C1928" s="16"/>
      <c r="E1928" s="16"/>
      <c r="H1928" s="16"/>
      <c r="J1928" s="16"/>
      <c r="M1928" s="16"/>
      <c r="O1928" s="16"/>
      <c r="R1928" s="16"/>
      <c r="T1928" s="16"/>
      <c r="W1928" s="16"/>
      <c r="Y1928" s="16"/>
      <c r="AB1928" s="16"/>
      <c r="AD1928" s="16"/>
    </row>
    <row r="1929" spans="3:30" x14ac:dyDescent="0.6">
      <c r="C1929" s="16"/>
      <c r="E1929" s="16"/>
      <c r="H1929" s="16"/>
      <c r="J1929" s="16"/>
      <c r="M1929" s="16"/>
      <c r="O1929" s="16"/>
      <c r="R1929" s="16"/>
      <c r="T1929" s="16"/>
      <c r="W1929" s="16"/>
      <c r="Y1929" s="16"/>
      <c r="AB1929" s="16"/>
      <c r="AD1929" s="16"/>
    </row>
    <row r="1930" spans="3:30" x14ac:dyDescent="0.6">
      <c r="C1930" s="16"/>
      <c r="E1930" s="16"/>
      <c r="H1930" s="16"/>
      <c r="J1930" s="16"/>
      <c r="M1930" s="16"/>
      <c r="O1930" s="16"/>
      <c r="R1930" s="16"/>
      <c r="T1930" s="16"/>
      <c r="W1930" s="16"/>
      <c r="Y1930" s="16"/>
      <c r="AB1930" s="16"/>
      <c r="AD1930" s="16"/>
    </row>
    <row r="1931" spans="3:30" x14ac:dyDescent="0.6">
      <c r="C1931" s="16"/>
      <c r="E1931" s="16"/>
      <c r="H1931" s="16"/>
      <c r="J1931" s="16"/>
      <c r="M1931" s="16"/>
      <c r="O1931" s="16"/>
      <c r="R1931" s="16"/>
      <c r="T1931" s="16"/>
      <c r="W1931" s="16"/>
      <c r="Y1931" s="16"/>
      <c r="AB1931" s="16"/>
      <c r="AD1931" s="16"/>
    </row>
    <row r="1932" spans="3:30" x14ac:dyDescent="0.6">
      <c r="C1932" s="16"/>
      <c r="E1932" s="16"/>
      <c r="H1932" s="16"/>
      <c r="J1932" s="16"/>
      <c r="M1932" s="16"/>
      <c r="O1932" s="16"/>
      <c r="R1932" s="16"/>
      <c r="T1932" s="16"/>
      <c r="W1932" s="16"/>
      <c r="Y1932" s="16"/>
      <c r="AB1932" s="16"/>
      <c r="AD1932" s="16"/>
    </row>
    <row r="1933" spans="3:30" x14ac:dyDescent="0.6">
      <c r="C1933" s="16"/>
      <c r="E1933" s="16"/>
      <c r="H1933" s="16"/>
      <c r="J1933" s="16"/>
      <c r="M1933" s="16"/>
      <c r="O1933" s="16"/>
      <c r="R1933" s="16"/>
      <c r="T1933" s="16"/>
      <c r="W1933" s="16"/>
      <c r="Y1933" s="16"/>
      <c r="AB1933" s="16"/>
      <c r="AD1933" s="16"/>
    </row>
    <row r="1934" spans="3:30" x14ac:dyDescent="0.6">
      <c r="C1934" s="16"/>
      <c r="E1934" s="16"/>
      <c r="H1934" s="16"/>
      <c r="J1934" s="16"/>
      <c r="M1934" s="16"/>
      <c r="O1934" s="16"/>
      <c r="R1934" s="16"/>
      <c r="T1934" s="16"/>
      <c r="W1934" s="16"/>
      <c r="Y1934" s="16"/>
      <c r="AB1934" s="16"/>
      <c r="AD1934" s="16"/>
    </row>
    <row r="1935" spans="3:30" x14ac:dyDescent="0.6">
      <c r="C1935" s="16"/>
      <c r="E1935" s="16"/>
      <c r="H1935" s="16"/>
      <c r="J1935" s="16"/>
      <c r="M1935" s="16"/>
      <c r="O1935" s="16"/>
      <c r="R1935" s="16"/>
      <c r="T1935" s="16"/>
      <c r="W1935" s="16"/>
      <c r="Y1935" s="16"/>
      <c r="AB1935" s="16"/>
      <c r="AD1935" s="16"/>
    </row>
    <row r="1936" spans="3:30" x14ac:dyDescent="0.6">
      <c r="C1936" s="16"/>
      <c r="E1936" s="16"/>
      <c r="H1936" s="16"/>
      <c r="J1936" s="16"/>
      <c r="M1936" s="16"/>
      <c r="O1936" s="16"/>
      <c r="R1936" s="16"/>
      <c r="T1936" s="16"/>
      <c r="W1936" s="16"/>
      <c r="Y1936" s="16"/>
      <c r="AB1936" s="16"/>
      <c r="AD1936" s="16"/>
    </row>
    <row r="1937" spans="3:30" x14ac:dyDescent="0.6">
      <c r="C1937" s="16"/>
      <c r="E1937" s="16"/>
      <c r="H1937" s="16"/>
      <c r="J1937" s="16"/>
      <c r="M1937" s="16"/>
      <c r="O1937" s="16"/>
      <c r="R1937" s="16"/>
      <c r="T1937" s="16"/>
      <c r="W1937" s="16"/>
      <c r="Y1937" s="16"/>
      <c r="AB1937" s="16"/>
      <c r="AD1937" s="16"/>
    </row>
    <row r="1938" spans="3:30" x14ac:dyDescent="0.6">
      <c r="C1938" s="16"/>
      <c r="E1938" s="16"/>
      <c r="H1938" s="16"/>
      <c r="J1938" s="16"/>
      <c r="M1938" s="16"/>
      <c r="O1938" s="16"/>
      <c r="R1938" s="16"/>
      <c r="T1938" s="16"/>
      <c r="W1938" s="16"/>
      <c r="Y1938" s="16"/>
      <c r="AB1938" s="16"/>
      <c r="AD1938" s="16"/>
    </row>
    <row r="1939" spans="3:30" x14ac:dyDescent="0.6">
      <c r="C1939" s="16"/>
      <c r="E1939" s="16"/>
      <c r="H1939" s="16"/>
      <c r="J1939" s="16"/>
      <c r="M1939" s="16"/>
      <c r="O1939" s="16"/>
      <c r="R1939" s="16"/>
      <c r="T1939" s="16"/>
      <c r="W1939" s="16"/>
      <c r="Y1939" s="16"/>
      <c r="AB1939" s="16"/>
      <c r="AD1939" s="16"/>
    </row>
    <row r="1940" spans="3:30" x14ac:dyDescent="0.6">
      <c r="C1940" s="16"/>
      <c r="E1940" s="16"/>
      <c r="H1940" s="16"/>
      <c r="J1940" s="16"/>
      <c r="M1940" s="16"/>
      <c r="O1940" s="16"/>
      <c r="R1940" s="16"/>
      <c r="T1940" s="16"/>
      <c r="W1940" s="16"/>
      <c r="Y1940" s="16"/>
      <c r="AB1940" s="16"/>
      <c r="AD1940" s="16"/>
    </row>
    <row r="1941" spans="3:30" x14ac:dyDescent="0.6">
      <c r="C1941" s="16"/>
      <c r="E1941" s="16"/>
      <c r="H1941" s="16"/>
      <c r="J1941" s="16"/>
      <c r="M1941" s="16"/>
      <c r="O1941" s="16"/>
      <c r="R1941" s="16"/>
      <c r="T1941" s="16"/>
      <c r="W1941" s="16"/>
      <c r="Y1941" s="16"/>
      <c r="AB1941" s="16"/>
      <c r="AD1941" s="16"/>
    </row>
    <row r="1942" spans="3:30" x14ac:dyDescent="0.6">
      <c r="C1942" s="16"/>
      <c r="E1942" s="16"/>
      <c r="H1942" s="16"/>
      <c r="J1942" s="16"/>
      <c r="M1942" s="16"/>
      <c r="O1942" s="16"/>
      <c r="R1942" s="16"/>
      <c r="T1942" s="16"/>
      <c r="W1942" s="16"/>
      <c r="Y1942" s="16"/>
      <c r="AB1942" s="16"/>
      <c r="AD1942" s="16"/>
    </row>
    <row r="1943" spans="3:30" x14ac:dyDescent="0.6">
      <c r="C1943" s="16"/>
      <c r="E1943" s="16"/>
      <c r="H1943" s="16"/>
      <c r="J1943" s="16"/>
      <c r="M1943" s="16"/>
      <c r="O1943" s="16"/>
      <c r="R1943" s="16"/>
      <c r="T1943" s="16"/>
      <c r="W1943" s="16"/>
      <c r="Y1943" s="16"/>
      <c r="AB1943" s="16"/>
      <c r="AD1943" s="16"/>
    </row>
    <row r="1944" spans="3:30" x14ac:dyDescent="0.6">
      <c r="C1944" s="16"/>
      <c r="E1944" s="16"/>
      <c r="H1944" s="16"/>
      <c r="J1944" s="16"/>
      <c r="M1944" s="16"/>
      <c r="O1944" s="16"/>
      <c r="R1944" s="16"/>
      <c r="T1944" s="16"/>
      <c r="W1944" s="16"/>
      <c r="Y1944" s="16"/>
      <c r="AB1944" s="16"/>
      <c r="AD1944" s="16"/>
    </row>
    <row r="1945" spans="3:30" x14ac:dyDescent="0.6">
      <c r="C1945" s="16"/>
      <c r="E1945" s="16"/>
      <c r="H1945" s="16"/>
      <c r="J1945" s="16"/>
      <c r="M1945" s="16"/>
      <c r="O1945" s="16"/>
      <c r="R1945" s="16"/>
      <c r="T1945" s="16"/>
      <c r="W1945" s="16"/>
      <c r="Y1945" s="16"/>
      <c r="AB1945" s="16"/>
      <c r="AD1945" s="16"/>
    </row>
    <row r="1946" spans="3:30" x14ac:dyDescent="0.6">
      <c r="C1946" s="16"/>
      <c r="E1946" s="16"/>
      <c r="H1946" s="16"/>
      <c r="J1946" s="16"/>
      <c r="M1946" s="16"/>
      <c r="O1946" s="16"/>
      <c r="R1946" s="16"/>
      <c r="T1946" s="16"/>
      <c r="W1946" s="16"/>
      <c r="Y1946" s="16"/>
      <c r="AB1946" s="16"/>
      <c r="AD1946" s="16"/>
    </row>
    <row r="1947" spans="3:30" x14ac:dyDescent="0.6">
      <c r="C1947" s="16"/>
      <c r="E1947" s="16"/>
      <c r="H1947" s="16"/>
      <c r="J1947" s="16"/>
      <c r="M1947" s="16"/>
      <c r="O1947" s="16"/>
      <c r="R1947" s="16"/>
      <c r="T1947" s="16"/>
      <c r="W1947" s="16"/>
      <c r="Y1947" s="16"/>
      <c r="AB1947" s="16"/>
      <c r="AD1947" s="16"/>
    </row>
    <row r="1948" spans="3:30" x14ac:dyDescent="0.6">
      <c r="C1948" s="16"/>
      <c r="E1948" s="16"/>
      <c r="H1948" s="16"/>
      <c r="J1948" s="16"/>
      <c r="M1948" s="16"/>
      <c r="O1948" s="16"/>
      <c r="R1948" s="16"/>
      <c r="T1948" s="16"/>
      <c r="W1948" s="16"/>
      <c r="Y1948" s="16"/>
      <c r="AB1948" s="16"/>
      <c r="AD1948" s="16"/>
    </row>
    <row r="1949" spans="3:30" x14ac:dyDescent="0.6">
      <c r="C1949" s="16"/>
      <c r="E1949" s="16"/>
      <c r="H1949" s="16"/>
      <c r="J1949" s="16"/>
      <c r="M1949" s="16"/>
      <c r="O1949" s="16"/>
      <c r="R1949" s="16"/>
      <c r="T1949" s="16"/>
      <c r="W1949" s="16"/>
      <c r="Y1949" s="16"/>
      <c r="AB1949" s="16"/>
      <c r="AD1949" s="16"/>
    </row>
    <row r="1950" spans="3:30" x14ac:dyDescent="0.6">
      <c r="C1950" s="16"/>
      <c r="E1950" s="16"/>
      <c r="H1950" s="16"/>
      <c r="J1950" s="16"/>
      <c r="M1950" s="16"/>
      <c r="O1950" s="16"/>
      <c r="R1950" s="16"/>
      <c r="T1950" s="16"/>
      <c r="W1950" s="16"/>
      <c r="Y1950" s="16"/>
      <c r="AB1950" s="16"/>
      <c r="AD1950" s="16"/>
    </row>
    <row r="1951" spans="3:30" x14ac:dyDescent="0.6">
      <c r="C1951" s="16"/>
      <c r="E1951" s="16"/>
      <c r="H1951" s="16"/>
      <c r="J1951" s="16"/>
      <c r="M1951" s="16"/>
      <c r="O1951" s="16"/>
      <c r="R1951" s="16"/>
      <c r="T1951" s="16"/>
      <c r="W1951" s="16"/>
      <c r="Y1951" s="16"/>
      <c r="AB1951" s="16"/>
      <c r="AD1951" s="16"/>
    </row>
    <row r="1952" spans="3:30" x14ac:dyDescent="0.6">
      <c r="C1952" s="16"/>
      <c r="E1952" s="16"/>
      <c r="H1952" s="16"/>
      <c r="J1952" s="16"/>
      <c r="M1952" s="16"/>
      <c r="O1952" s="16"/>
      <c r="R1952" s="16"/>
      <c r="T1952" s="16"/>
      <c r="W1952" s="16"/>
      <c r="Y1952" s="16"/>
      <c r="AB1952" s="16"/>
      <c r="AD1952" s="16"/>
    </row>
    <row r="1953" spans="3:30" x14ac:dyDescent="0.6">
      <c r="C1953" s="16"/>
      <c r="E1953" s="16"/>
      <c r="H1953" s="16"/>
      <c r="J1953" s="16"/>
      <c r="M1953" s="16"/>
      <c r="O1953" s="16"/>
      <c r="R1953" s="16"/>
      <c r="T1953" s="16"/>
      <c r="W1953" s="16"/>
      <c r="Y1953" s="16"/>
      <c r="AB1953" s="16"/>
      <c r="AD1953" s="16"/>
    </row>
    <row r="1954" spans="3:30" x14ac:dyDescent="0.6">
      <c r="C1954" s="16"/>
      <c r="E1954" s="16"/>
      <c r="H1954" s="16"/>
      <c r="J1954" s="16"/>
      <c r="M1954" s="16"/>
      <c r="O1954" s="16"/>
      <c r="R1954" s="16"/>
      <c r="T1954" s="16"/>
      <c r="W1954" s="16"/>
      <c r="Y1954" s="16"/>
      <c r="AB1954" s="16"/>
      <c r="AD1954" s="16"/>
    </row>
    <row r="1955" spans="3:30" x14ac:dyDescent="0.6">
      <c r="C1955" s="16"/>
      <c r="E1955" s="16"/>
      <c r="H1955" s="16"/>
      <c r="J1955" s="16"/>
      <c r="M1955" s="16"/>
      <c r="O1955" s="16"/>
      <c r="R1955" s="16"/>
      <c r="T1955" s="16"/>
      <c r="W1955" s="16"/>
      <c r="Y1955" s="16"/>
      <c r="AB1955" s="16"/>
      <c r="AD1955" s="16"/>
    </row>
    <row r="1956" spans="3:30" x14ac:dyDescent="0.6">
      <c r="C1956" s="16"/>
      <c r="E1956" s="16"/>
      <c r="H1956" s="16"/>
      <c r="J1956" s="16"/>
      <c r="M1956" s="16"/>
      <c r="O1956" s="16"/>
      <c r="R1956" s="16"/>
      <c r="T1956" s="16"/>
      <c r="W1956" s="16"/>
      <c r="Y1956" s="16"/>
      <c r="AB1956" s="16"/>
      <c r="AD1956" s="16"/>
    </row>
    <row r="1957" spans="3:30" x14ac:dyDescent="0.6">
      <c r="C1957" s="16"/>
      <c r="E1957" s="16"/>
      <c r="H1957" s="16"/>
      <c r="J1957" s="16"/>
      <c r="M1957" s="16"/>
      <c r="O1957" s="16"/>
      <c r="R1957" s="16"/>
      <c r="T1957" s="16"/>
      <c r="W1957" s="16"/>
      <c r="Y1957" s="16"/>
      <c r="AB1957" s="16"/>
      <c r="AD1957" s="16"/>
    </row>
    <row r="1958" spans="3:30" x14ac:dyDescent="0.6">
      <c r="C1958" s="16"/>
      <c r="E1958" s="16"/>
      <c r="H1958" s="16"/>
      <c r="J1958" s="16"/>
      <c r="M1958" s="16"/>
      <c r="O1958" s="16"/>
      <c r="R1958" s="16"/>
      <c r="T1958" s="16"/>
      <c r="W1958" s="16"/>
      <c r="Y1958" s="16"/>
      <c r="AB1958" s="16"/>
      <c r="AD1958" s="16"/>
    </row>
    <row r="1959" spans="3:30" x14ac:dyDescent="0.6">
      <c r="C1959" s="16"/>
      <c r="E1959" s="16"/>
      <c r="H1959" s="16"/>
      <c r="J1959" s="16"/>
      <c r="M1959" s="16"/>
      <c r="O1959" s="16"/>
      <c r="R1959" s="16"/>
      <c r="T1959" s="16"/>
      <c r="W1959" s="16"/>
      <c r="Y1959" s="16"/>
      <c r="AB1959" s="16"/>
      <c r="AD1959" s="16"/>
    </row>
    <row r="1960" spans="3:30" x14ac:dyDescent="0.6">
      <c r="C1960" s="16"/>
      <c r="E1960" s="16"/>
      <c r="H1960" s="16"/>
      <c r="J1960" s="16"/>
      <c r="M1960" s="16"/>
      <c r="O1960" s="16"/>
      <c r="R1960" s="16"/>
      <c r="T1960" s="16"/>
      <c r="W1960" s="16"/>
      <c r="Y1960" s="16"/>
      <c r="AB1960" s="16"/>
      <c r="AD1960" s="16"/>
    </row>
    <row r="1961" spans="3:30" x14ac:dyDescent="0.6">
      <c r="C1961" s="16"/>
      <c r="E1961" s="16"/>
      <c r="H1961" s="16"/>
      <c r="J1961" s="16"/>
      <c r="M1961" s="16"/>
      <c r="O1961" s="16"/>
      <c r="R1961" s="16"/>
      <c r="T1961" s="16"/>
      <c r="W1961" s="16"/>
      <c r="Y1961" s="16"/>
      <c r="AB1961" s="16"/>
      <c r="AD1961" s="16"/>
    </row>
    <row r="1962" spans="3:30" x14ac:dyDescent="0.6">
      <c r="C1962" s="16"/>
      <c r="E1962" s="16"/>
      <c r="H1962" s="16"/>
      <c r="J1962" s="16"/>
      <c r="M1962" s="16"/>
      <c r="O1962" s="16"/>
      <c r="R1962" s="16"/>
      <c r="T1962" s="16"/>
      <c r="W1962" s="16"/>
      <c r="Y1962" s="16"/>
      <c r="AB1962" s="16"/>
      <c r="AD1962" s="16"/>
    </row>
    <row r="1963" spans="3:30" x14ac:dyDescent="0.6">
      <c r="C1963" s="16"/>
      <c r="E1963" s="16"/>
      <c r="H1963" s="16"/>
      <c r="J1963" s="16"/>
      <c r="M1963" s="16"/>
      <c r="O1963" s="16"/>
      <c r="R1963" s="16"/>
      <c r="T1963" s="16"/>
      <c r="W1963" s="16"/>
      <c r="Y1963" s="16"/>
      <c r="AB1963" s="16"/>
      <c r="AD1963" s="16"/>
    </row>
    <row r="1964" spans="3:30" x14ac:dyDescent="0.6">
      <c r="C1964" s="16"/>
      <c r="E1964" s="16"/>
      <c r="H1964" s="16"/>
      <c r="J1964" s="16"/>
      <c r="M1964" s="16"/>
      <c r="O1964" s="16"/>
      <c r="R1964" s="16"/>
      <c r="T1964" s="16"/>
      <c r="W1964" s="16"/>
      <c r="Y1964" s="16"/>
      <c r="AB1964" s="16"/>
      <c r="AD1964" s="16"/>
    </row>
    <row r="1965" spans="3:30" x14ac:dyDescent="0.6">
      <c r="C1965" s="16"/>
      <c r="E1965" s="16"/>
      <c r="H1965" s="16"/>
      <c r="J1965" s="16"/>
      <c r="M1965" s="16"/>
      <c r="O1965" s="16"/>
      <c r="R1965" s="16"/>
      <c r="T1965" s="16"/>
      <c r="W1965" s="16"/>
      <c r="Y1965" s="16"/>
      <c r="AB1965" s="16"/>
      <c r="AD1965" s="16"/>
    </row>
    <row r="1966" spans="3:30" x14ac:dyDescent="0.6">
      <c r="C1966" s="16"/>
      <c r="E1966" s="16"/>
      <c r="H1966" s="16"/>
      <c r="J1966" s="16"/>
      <c r="M1966" s="16"/>
      <c r="O1966" s="16"/>
      <c r="R1966" s="16"/>
      <c r="T1966" s="16"/>
      <c r="W1966" s="16"/>
      <c r="Y1966" s="16"/>
      <c r="AB1966" s="16"/>
      <c r="AD1966" s="16"/>
    </row>
    <row r="1967" spans="3:30" x14ac:dyDescent="0.6">
      <c r="C1967" s="16"/>
      <c r="E1967" s="16"/>
      <c r="H1967" s="16"/>
      <c r="J1967" s="16"/>
      <c r="M1967" s="16"/>
      <c r="O1967" s="16"/>
      <c r="R1967" s="16"/>
      <c r="T1967" s="16"/>
      <c r="W1967" s="16"/>
      <c r="Y1967" s="16"/>
      <c r="AB1967" s="16"/>
      <c r="AD1967" s="16"/>
    </row>
    <row r="1968" spans="3:30" x14ac:dyDescent="0.6">
      <c r="C1968" s="16"/>
      <c r="E1968" s="16"/>
      <c r="H1968" s="16"/>
      <c r="J1968" s="16"/>
      <c r="M1968" s="16"/>
      <c r="O1968" s="16"/>
      <c r="R1968" s="16"/>
      <c r="T1968" s="16"/>
      <c r="W1968" s="16"/>
      <c r="Y1968" s="16"/>
      <c r="AB1968" s="16"/>
      <c r="AD1968" s="16"/>
    </row>
    <row r="1969" spans="3:30" x14ac:dyDescent="0.6">
      <c r="C1969" s="16"/>
      <c r="E1969" s="16"/>
      <c r="H1969" s="16"/>
      <c r="J1969" s="16"/>
      <c r="M1969" s="16"/>
      <c r="O1969" s="16"/>
      <c r="R1969" s="16"/>
      <c r="T1969" s="16"/>
      <c r="W1969" s="16"/>
      <c r="Y1969" s="16"/>
      <c r="AB1969" s="16"/>
      <c r="AD1969" s="16"/>
    </row>
    <row r="1970" spans="3:30" x14ac:dyDescent="0.6">
      <c r="C1970" s="16"/>
      <c r="E1970" s="16"/>
      <c r="H1970" s="16"/>
      <c r="J1970" s="16"/>
      <c r="M1970" s="16"/>
      <c r="O1970" s="16"/>
      <c r="R1970" s="16"/>
      <c r="T1970" s="16"/>
      <c r="W1970" s="16"/>
      <c r="Y1970" s="16"/>
      <c r="AB1970" s="16"/>
      <c r="AD1970" s="16"/>
    </row>
    <row r="1971" spans="3:30" x14ac:dyDescent="0.6">
      <c r="C1971" s="16"/>
      <c r="E1971" s="16"/>
      <c r="H1971" s="16"/>
      <c r="J1971" s="16"/>
      <c r="M1971" s="16"/>
      <c r="O1971" s="16"/>
      <c r="R1971" s="16"/>
      <c r="T1971" s="16"/>
      <c r="W1971" s="16"/>
      <c r="Y1971" s="16"/>
      <c r="AB1971" s="16"/>
      <c r="AD1971" s="16"/>
    </row>
    <row r="1972" spans="3:30" x14ac:dyDescent="0.6">
      <c r="C1972" s="16"/>
      <c r="E1972" s="16"/>
      <c r="H1972" s="16"/>
      <c r="J1972" s="16"/>
      <c r="M1972" s="16"/>
      <c r="O1972" s="16"/>
      <c r="R1972" s="16"/>
      <c r="T1972" s="16"/>
      <c r="W1972" s="16"/>
      <c r="Y1972" s="16"/>
      <c r="AB1972" s="16"/>
      <c r="AD1972" s="16"/>
    </row>
    <row r="1973" spans="3:30" x14ac:dyDescent="0.6">
      <c r="C1973" s="16"/>
      <c r="E1973" s="16"/>
      <c r="H1973" s="16"/>
      <c r="J1973" s="16"/>
      <c r="M1973" s="16"/>
      <c r="O1973" s="16"/>
      <c r="R1973" s="16"/>
      <c r="T1973" s="16"/>
      <c r="W1973" s="16"/>
      <c r="Y1973" s="16"/>
      <c r="AB1973" s="16"/>
      <c r="AD1973" s="16"/>
    </row>
    <row r="1974" spans="3:30" x14ac:dyDescent="0.6">
      <c r="C1974" s="16"/>
      <c r="E1974" s="16"/>
      <c r="H1974" s="16"/>
      <c r="J1974" s="16"/>
      <c r="M1974" s="16"/>
      <c r="O1974" s="16"/>
      <c r="R1974" s="16"/>
      <c r="T1974" s="16"/>
      <c r="W1974" s="16"/>
      <c r="Y1974" s="16"/>
      <c r="AB1974" s="16"/>
      <c r="AD1974" s="16"/>
    </row>
    <row r="1975" spans="3:30" x14ac:dyDescent="0.6">
      <c r="C1975" s="16"/>
      <c r="E1975" s="16"/>
      <c r="H1975" s="16"/>
      <c r="J1975" s="16"/>
      <c r="M1975" s="16"/>
      <c r="O1975" s="16"/>
      <c r="R1975" s="16"/>
      <c r="T1975" s="16"/>
      <c r="W1975" s="16"/>
      <c r="Y1975" s="16"/>
      <c r="AB1975" s="16"/>
      <c r="AD1975" s="16"/>
    </row>
    <row r="1976" spans="3:30" x14ac:dyDescent="0.6">
      <c r="C1976" s="16"/>
      <c r="E1976" s="16"/>
      <c r="H1976" s="16"/>
      <c r="J1976" s="16"/>
      <c r="M1976" s="16"/>
      <c r="O1976" s="16"/>
      <c r="R1976" s="16"/>
      <c r="T1976" s="16"/>
      <c r="W1976" s="16"/>
      <c r="Y1976" s="16"/>
      <c r="AB1976" s="16"/>
      <c r="AD1976" s="16"/>
    </row>
    <row r="1977" spans="3:30" x14ac:dyDescent="0.6">
      <c r="C1977" s="16"/>
      <c r="E1977" s="16"/>
      <c r="H1977" s="16"/>
      <c r="J1977" s="16"/>
      <c r="M1977" s="16"/>
      <c r="O1977" s="16"/>
      <c r="R1977" s="16"/>
      <c r="T1977" s="16"/>
      <c r="W1977" s="16"/>
      <c r="Y1977" s="16"/>
      <c r="AB1977" s="16"/>
      <c r="AD1977" s="16"/>
    </row>
    <row r="1978" spans="3:30" x14ac:dyDescent="0.6">
      <c r="C1978" s="16"/>
      <c r="E1978" s="16"/>
      <c r="H1978" s="16"/>
      <c r="J1978" s="16"/>
      <c r="M1978" s="16"/>
      <c r="O1978" s="16"/>
      <c r="R1978" s="16"/>
      <c r="T1978" s="16"/>
      <c r="W1978" s="16"/>
      <c r="Y1978" s="16"/>
      <c r="AB1978" s="16"/>
      <c r="AD1978" s="16"/>
    </row>
    <row r="1979" spans="3:30" x14ac:dyDescent="0.6">
      <c r="C1979" s="16"/>
      <c r="E1979" s="16"/>
      <c r="H1979" s="16"/>
      <c r="J1979" s="16"/>
      <c r="M1979" s="16"/>
      <c r="O1979" s="16"/>
      <c r="R1979" s="16"/>
      <c r="T1979" s="16"/>
      <c r="W1979" s="16"/>
      <c r="Y1979" s="16"/>
      <c r="AB1979" s="16"/>
      <c r="AD1979" s="16"/>
    </row>
    <row r="1980" spans="3:30" x14ac:dyDescent="0.6">
      <c r="C1980" s="16"/>
      <c r="E1980" s="16"/>
      <c r="H1980" s="16"/>
      <c r="J1980" s="16"/>
      <c r="M1980" s="16"/>
      <c r="O1980" s="16"/>
      <c r="R1980" s="16"/>
      <c r="T1980" s="16"/>
      <c r="W1980" s="16"/>
      <c r="Y1980" s="16"/>
      <c r="AB1980" s="16"/>
      <c r="AD1980" s="16"/>
    </row>
    <row r="1981" spans="3:30" x14ac:dyDescent="0.6">
      <c r="C1981" s="16"/>
      <c r="E1981" s="16"/>
      <c r="H1981" s="16"/>
      <c r="J1981" s="16"/>
      <c r="M1981" s="16"/>
      <c r="O1981" s="16"/>
      <c r="R1981" s="16"/>
      <c r="T1981" s="16"/>
      <c r="W1981" s="16"/>
      <c r="Y1981" s="16"/>
      <c r="AB1981" s="16"/>
      <c r="AD1981" s="16"/>
    </row>
    <row r="1982" spans="3:30" x14ac:dyDescent="0.6">
      <c r="C1982" s="16"/>
      <c r="E1982" s="16"/>
      <c r="H1982" s="16"/>
      <c r="J1982" s="16"/>
      <c r="M1982" s="16"/>
      <c r="O1982" s="16"/>
      <c r="R1982" s="16"/>
      <c r="T1982" s="16"/>
      <c r="W1982" s="16"/>
      <c r="Y1982" s="16"/>
      <c r="AB1982" s="16"/>
      <c r="AD1982" s="16"/>
    </row>
    <row r="1983" spans="3:30" x14ac:dyDescent="0.6">
      <c r="C1983" s="16"/>
      <c r="E1983" s="16"/>
      <c r="H1983" s="16"/>
      <c r="J1983" s="16"/>
      <c r="M1983" s="16"/>
      <c r="O1983" s="16"/>
      <c r="R1983" s="16"/>
      <c r="T1983" s="16"/>
      <c r="W1983" s="16"/>
      <c r="Y1983" s="16"/>
      <c r="AB1983" s="16"/>
      <c r="AD1983" s="16"/>
    </row>
    <row r="1984" spans="3:30" x14ac:dyDescent="0.6">
      <c r="C1984" s="16"/>
      <c r="E1984" s="16"/>
      <c r="H1984" s="16"/>
      <c r="J1984" s="16"/>
      <c r="M1984" s="16"/>
      <c r="O1984" s="16"/>
      <c r="R1984" s="16"/>
      <c r="T1984" s="16"/>
      <c r="W1984" s="16"/>
      <c r="Y1984" s="16"/>
      <c r="AB1984" s="16"/>
      <c r="AD1984" s="16"/>
    </row>
    <row r="1985" spans="3:30" x14ac:dyDescent="0.6">
      <c r="C1985" s="16"/>
      <c r="E1985" s="16"/>
      <c r="H1985" s="16"/>
      <c r="J1985" s="16"/>
      <c r="M1985" s="16"/>
      <c r="O1985" s="16"/>
      <c r="R1985" s="16"/>
      <c r="T1985" s="16"/>
      <c r="W1985" s="16"/>
      <c r="Y1985" s="16"/>
      <c r="AB1985" s="16"/>
      <c r="AD1985" s="16"/>
    </row>
    <row r="1986" spans="3:30" x14ac:dyDescent="0.6">
      <c r="C1986" s="16"/>
      <c r="E1986" s="16"/>
      <c r="H1986" s="16"/>
      <c r="J1986" s="16"/>
      <c r="M1986" s="16"/>
      <c r="O1986" s="16"/>
      <c r="R1986" s="16"/>
      <c r="T1986" s="16"/>
      <c r="W1986" s="16"/>
      <c r="Y1986" s="16"/>
      <c r="AB1986" s="16"/>
      <c r="AD1986" s="16"/>
    </row>
    <row r="1987" spans="3:30" x14ac:dyDescent="0.6">
      <c r="C1987" s="16"/>
      <c r="E1987" s="16"/>
      <c r="H1987" s="16"/>
      <c r="J1987" s="16"/>
      <c r="M1987" s="16"/>
      <c r="O1987" s="16"/>
      <c r="R1987" s="16"/>
      <c r="T1987" s="16"/>
      <c r="W1987" s="16"/>
      <c r="Y1987" s="16"/>
      <c r="AB1987" s="16"/>
      <c r="AD1987" s="16"/>
    </row>
    <row r="1988" spans="3:30" x14ac:dyDescent="0.6">
      <c r="C1988" s="16"/>
      <c r="E1988" s="16"/>
      <c r="H1988" s="16"/>
      <c r="J1988" s="16"/>
      <c r="M1988" s="16"/>
      <c r="O1988" s="16"/>
      <c r="R1988" s="16"/>
      <c r="T1988" s="16"/>
      <c r="W1988" s="16"/>
      <c r="Y1988" s="16"/>
      <c r="AB1988" s="16"/>
      <c r="AD1988" s="16"/>
    </row>
    <row r="1989" spans="3:30" x14ac:dyDescent="0.6">
      <c r="C1989" s="16"/>
      <c r="E1989" s="16"/>
      <c r="H1989" s="16"/>
      <c r="J1989" s="16"/>
      <c r="M1989" s="16"/>
      <c r="O1989" s="16"/>
      <c r="R1989" s="16"/>
      <c r="T1989" s="16"/>
      <c r="W1989" s="16"/>
      <c r="Y1989" s="16"/>
      <c r="AB1989" s="16"/>
      <c r="AD1989" s="16"/>
    </row>
    <row r="1990" spans="3:30" x14ac:dyDescent="0.6">
      <c r="C1990" s="16"/>
      <c r="E1990" s="16"/>
      <c r="H1990" s="16"/>
      <c r="J1990" s="16"/>
      <c r="M1990" s="16"/>
      <c r="O1990" s="16"/>
      <c r="R1990" s="16"/>
      <c r="T1990" s="16"/>
      <c r="W1990" s="16"/>
      <c r="Y1990" s="16"/>
      <c r="AB1990" s="16"/>
      <c r="AD1990" s="16"/>
    </row>
    <row r="1991" spans="3:30" x14ac:dyDescent="0.6">
      <c r="C1991" s="16"/>
      <c r="E1991" s="16"/>
      <c r="H1991" s="16"/>
      <c r="J1991" s="16"/>
      <c r="M1991" s="16"/>
      <c r="O1991" s="16"/>
      <c r="R1991" s="16"/>
      <c r="T1991" s="16"/>
      <c r="W1991" s="16"/>
      <c r="Y1991" s="16"/>
      <c r="AB1991" s="16"/>
      <c r="AD1991" s="16"/>
    </row>
    <row r="1992" spans="3:30" x14ac:dyDescent="0.6">
      <c r="C1992" s="16"/>
      <c r="E1992" s="16"/>
      <c r="H1992" s="16"/>
      <c r="J1992" s="16"/>
      <c r="M1992" s="16"/>
      <c r="O1992" s="16"/>
      <c r="R1992" s="16"/>
      <c r="T1992" s="16"/>
      <c r="W1992" s="16"/>
      <c r="Y1992" s="16"/>
      <c r="AB1992" s="16"/>
      <c r="AD1992" s="16"/>
    </row>
    <row r="1993" spans="3:30" x14ac:dyDescent="0.6">
      <c r="C1993" s="16"/>
      <c r="E1993" s="16"/>
      <c r="H1993" s="16"/>
      <c r="J1993" s="16"/>
      <c r="M1993" s="16"/>
      <c r="O1993" s="16"/>
      <c r="R1993" s="16"/>
      <c r="T1993" s="16"/>
      <c r="W1993" s="16"/>
      <c r="Y1993" s="16"/>
      <c r="AB1993" s="16"/>
      <c r="AD1993" s="16"/>
    </row>
    <row r="1994" spans="3:30" x14ac:dyDescent="0.6">
      <c r="C1994" s="16"/>
      <c r="E1994" s="16"/>
      <c r="H1994" s="16"/>
      <c r="J1994" s="16"/>
      <c r="M1994" s="16"/>
      <c r="O1994" s="16"/>
      <c r="R1994" s="16"/>
      <c r="T1994" s="16"/>
      <c r="W1994" s="16"/>
      <c r="Y1994" s="16"/>
      <c r="AB1994" s="16"/>
      <c r="AD1994" s="16"/>
    </row>
    <row r="1995" spans="3:30" x14ac:dyDescent="0.6">
      <c r="C1995" s="16"/>
      <c r="E1995" s="16"/>
      <c r="H1995" s="16"/>
      <c r="J1995" s="16"/>
      <c r="M1995" s="16"/>
      <c r="O1995" s="16"/>
      <c r="R1995" s="16"/>
      <c r="T1995" s="16"/>
      <c r="W1995" s="16"/>
      <c r="Y1995" s="16"/>
      <c r="AB1995" s="16"/>
      <c r="AD1995" s="16"/>
    </row>
    <row r="1996" spans="3:30" x14ac:dyDescent="0.6">
      <c r="C1996" s="16"/>
      <c r="E1996" s="16"/>
      <c r="H1996" s="16"/>
      <c r="J1996" s="16"/>
      <c r="M1996" s="16"/>
      <c r="O1996" s="16"/>
      <c r="R1996" s="16"/>
      <c r="T1996" s="16"/>
      <c r="W1996" s="16"/>
      <c r="Y1996" s="16"/>
      <c r="AB1996" s="16"/>
      <c r="AD1996" s="16"/>
    </row>
    <row r="1997" spans="3:30" x14ac:dyDescent="0.6">
      <c r="C1997" s="16"/>
      <c r="E1997" s="16"/>
      <c r="H1997" s="16"/>
      <c r="J1997" s="16"/>
      <c r="M1997" s="16"/>
      <c r="O1997" s="16"/>
      <c r="R1997" s="16"/>
      <c r="T1997" s="16"/>
      <c r="W1997" s="16"/>
      <c r="Y1997" s="16"/>
      <c r="AB1997" s="16"/>
      <c r="AD1997" s="16"/>
    </row>
    <row r="1998" spans="3:30" x14ac:dyDescent="0.6">
      <c r="C1998" s="16"/>
      <c r="E1998" s="16"/>
      <c r="H1998" s="16"/>
      <c r="J1998" s="16"/>
      <c r="M1998" s="16"/>
      <c r="O1998" s="16"/>
      <c r="R1998" s="16"/>
      <c r="T1998" s="16"/>
      <c r="W1998" s="16"/>
      <c r="Y1998" s="16"/>
      <c r="AB1998" s="16"/>
      <c r="AD1998" s="16"/>
    </row>
    <row r="1999" spans="3:30" x14ac:dyDescent="0.6">
      <c r="C1999" s="16"/>
      <c r="E1999" s="16"/>
      <c r="H1999" s="16"/>
      <c r="J1999" s="16"/>
      <c r="M1999" s="16"/>
      <c r="O1999" s="16"/>
      <c r="R1999" s="16"/>
      <c r="T1999" s="16"/>
      <c r="W1999" s="16"/>
      <c r="Y1999" s="16"/>
      <c r="AB1999" s="16"/>
      <c r="AD1999" s="16"/>
    </row>
    <row r="2000" spans="3:30" x14ac:dyDescent="0.6">
      <c r="C2000" s="16"/>
      <c r="E2000" s="16"/>
      <c r="H2000" s="16"/>
      <c r="J2000" s="16"/>
      <c r="M2000" s="16"/>
      <c r="O2000" s="16"/>
      <c r="R2000" s="16"/>
      <c r="T2000" s="16"/>
      <c r="W2000" s="16"/>
      <c r="Y2000" s="16"/>
      <c r="AB2000" s="16"/>
      <c r="AD2000" s="16"/>
    </row>
    <row r="2001" spans="3:30" x14ac:dyDescent="0.6">
      <c r="C2001" s="16"/>
      <c r="E2001" s="16"/>
      <c r="H2001" s="16"/>
      <c r="J2001" s="16"/>
      <c r="M2001" s="16"/>
      <c r="O2001" s="16"/>
      <c r="R2001" s="16"/>
      <c r="T2001" s="16"/>
      <c r="W2001" s="16"/>
      <c r="Y2001" s="16"/>
      <c r="AB2001" s="16"/>
      <c r="AD2001" s="16"/>
    </row>
    <row r="2002" spans="3:30" x14ac:dyDescent="0.6">
      <c r="C2002" s="16"/>
      <c r="E2002" s="16"/>
      <c r="H2002" s="16"/>
      <c r="J2002" s="16"/>
      <c r="M2002" s="16"/>
      <c r="O2002" s="16"/>
      <c r="R2002" s="16"/>
      <c r="T2002" s="16"/>
      <c r="W2002" s="16"/>
      <c r="Y2002" s="16"/>
      <c r="AB2002" s="16"/>
      <c r="AD2002" s="16"/>
    </row>
    <row r="2003" spans="3:30" x14ac:dyDescent="0.6">
      <c r="C2003" s="16"/>
      <c r="E2003" s="16"/>
      <c r="H2003" s="16"/>
      <c r="J2003" s="16"/>
      <c r="M2003" s="16"/>
      <c r="O2003" s="16"/>
      <c r="R2003" s="16"/>
      <c r="T2003" s="16"/>
      <c r="W2003" s="16"/>
      <c r="Y2003" s="16"/>
      <c r="AB2003" s="16"/>
      <c r="AD2003" s="16"/>
    </row>
    <row r="2004" spans="3:30" x14ac:dyDescent="0.6">
      <c r="C2004" s="16"/>
      <c r="E2004" s="16"/>
      <c r="H2004" s="16"/>
      <c r="J2004" s="16"/>
      <c r="M2004" s="16"/>
      <c r="O2004" s="16"/>
      <c r="R2004" s="16"/>
      <c r="T2004" s="16"/>
      <c r="W2004" s="16"/>
      <c r="Y2004" s="16"/>
      <c r="AB2004" s="16"/>
      <c r="AD2004" s="16"/>
    </row>
    <row r="2005" spans="3:30" x14ac:dyDescent="0.6">
      <c r="C2005" s="16"/>
      <c r="E2005" s="16"/>
      <c r="H2005" s="16"/>
      <c r="J2005" s="16"/>
      <c r="M2005" s="16"/>
      <c r="O2005" s="16"/>
      <c r="R2005" s="16"/>
      <c r="T2005" s="16"/>
      <c r="W2005" s="16"/>
      <c r="Y2005" s="16"/>
      <c r="AB2005" s="16"/>
      <c r="AD2005" s="16"/>
    </row>
    <row r="2006" spans="3:30" x14ac:dyDescent="0.6">
      <c r="C2006" s="16"/>
      <c r="E2006" s="16"/>
      <c r="H2006" s="16"/>
      <c r="J2006" s="16"/>
      <c r="M2006" s="16"/>
      <c r="O2006" s="16"/>
      <c r="R2006" s="16"/>
      <c r="T2006" s="16"/>
      <c r="W2006" s="16"/>
      <c r="Y2006" s="16"/>
      <c r="AB2006" s="16"/>
      <c r="AD2006" s="16"/>
    </row>
    <row r="2007" spans="3:30" x14ac:dyDescent="0.6">
      <c r="C2007" s="16"/>
      <c r="E2007" s="16"/>
      <c r="H2007" s="16"/>
      <c r="J2007" s="16"/>
      <c r="M2007" s="16"/>
      <c r="O2007" s="16"/>
      <c r="R2007" s="16"/>
      <c r="T2007" s="16"/>
      <c r="W2007" s="16"/>
      <c r="Y2007" s="16"/>
      <c r="AB2007" s="16"/>
      <c r="AD2007" s="16"/>
    </row>
    <row r="2008" spans="3:30" x14ac:dyDescent="0.6">
      <c r="C2008" s="16"/>
      <c r="E2008" s="16"/>
      <c r="H2008" s="16"/>
      <c r="J2008" s="16"/>
      <c r="M2008" s="16"/>
      <c r="O2008" s="16"/>
      <c r="R2008" s="16"/>
      <c r="T2008" s="16"/>
      <c r="W2008" s="16"/>
      <c r="Y2008" s="16"/>
      <c r="AB2008" s="16"/>
      <c r="AD2008" s="16"/>
    </row>
    <row r="2009" spans="3:30" x14ac:dyDescent="0.6">
      <c r="C2009" s="16"/>
      <c r="E2009" s="16"/>
      <c r="H2009" s="16"/>
      <c r="J2009" s="16"/>
      <c r="M2009" s="16"/>
      <c r="O2009" s="16"/>
      <c r="R2009" s="16"/>
      <c r="T2009" s="16"/>
      <c r="W2009" s="16"/>
      <c r="Y2009" s="16"/>
      <c r="AB2009" s="16"/>
      <c r="AD2009" s="16"/>
    </row>
    <row r="2010" spans="3:30" x14ac:dyDescent="0.6">
      <c r="C2010" s="16"/>
      <c r="E2010" s="16"/>
      <c r="H2010" s="16"/>
      <c r="J2010" s="16"/>
      <c r="M2010" s="16"/>
      <c r="O2010" s="16"/>
      <c r="R2010" s="16"/>
      <c r="T2010" s="16"/>
      <c r="W2010" s="16"/>
      <c r="Y2010" s="16"/>
      <c r="AB2010" s="16"/>
      <c r="AD2010" s="16"/>
    </row>
    <row r="2011" spans="3:30" x14ac:dyDescent="0.6">
      <c r="C2011" s="16"/>
      <c r="E2011" s="16"/>
      <c r="H2011" s="16"/>
      <c r="J2011" s="16"/>
      <c r="M2011" s="16"/>
      <c r="O2011" s="16"/>
      <c r="R2011" s="16"/>
      <c r="T2011" s="16"/>
      <c r="W2011" s="16"/>
      <c r="Y2011" s="16"/>
      <c r="AB2011" s="16"/>
      <c r="AD2011" s="16"/>
    </row>
    <row r="2012" spans="3:30" x14ac:dyDescent="0.6">
      <c r="C2012" s="16"/>
      <c r="E2012" s="16"/>
      <c r="H2012" s="16"/>
      <c r="J2012" s="16"/>
      <c r="M2012" s="16"/>
      <c r="O2012" s="16"/>
      <c r="R2012" s="16"/>
      <c r="T2012" s="16"/>
      <c r="W2012" s="16"/>
      <c r="Y2012" s="16"/>
      <c r="AB2012" s="16"/>
      <c r="AD2012" s="16"/>
    </row>
    <row r="2013" spans="3:30" x14ac:dyDescent="0.6">
      <c r="C2013" s="16"/>
      <c r="E2013" s="16"/>
      <c r="H2013" s="16"/>
      <c r="J2013" s="16"/>
      <c r="M2013" s="16"/>
      <c r="O2013" s="16"/>
      <c r="R2013" s="16"/>
      <c r="T2013" s="16"/>
      <c r="W2013" s="16"/>
      <c r="Y2013" s="16"/>
      <c r="AB2013" s="16"/>
      <c r="AD2013" s="16"/>
    </row>
    <row r="2014" spans="3:30" x14ac:dyDescent="0.6">
      <c r="C2014" s="16"/>
      <c r="E2014" s="16"/>
      <c r="H2014" s="16"/>
      <c r="J2014" s="16"/>
      <c r="M2014" s="16"/>
      <c r="O2014" s="16"/>
      <c r="R2014" s="16"/>
      <c r="T2014" s="16"/>
      <c r="W2014" s="16"/>
      <c r="Y2014" s="16"/>
      <c r="AB2014" s="16"/>
      <c r="AD2014" s="16"/>
    </row>
    <row r="2015" spans="3:30" x14ac:dyDescent="0.6">
      <c r="C2015" s="16"/>
      <c r="E2015" s="16"/>
      <c r="H2015" s="16"/>
      <c r="J2015" s="16"/>
      <c r="M2015" s="16"/>
      <c r="O2015" s="16"/>
      <c r="R2015" s="16"/>
      <c r="T2015" s="16"/>
      <c r="W2015" s="16"/>
      <c r="Y2015" s="16"/>
      <c r="AB2015" s="16"/>
      <c r="AD2015" s="16"/>
    </row>
    <row r="2016" spans="3:30" x14ac:dyDescent="0.6">
      <c r="C2016" s="16"/>
      <c r="E2016" s="16"/>
      <c r="H2016" s="16"/>
      <c r="J2016" s="16"/>
      <c r="M2016" s="16"/>
      <c r="O2016" s="16"/>
      <c r="R2016" s="16"/>
      <c r="T2016" s="16"/>
      <c r="W2016" s="16"/>
      <c r="Y2016" s="16"/>
      <c r="AB2016" s="16"/>
      <c r="AD2016" s="16"/>
    </row>
    <row r="2017" spans="3:30" x14ac:dyDescent="0.6">
      <c r="C2017" s="16"/>
      <c r="E2017" s="16"/>
      <c r="H2017" s="16"/>
      <c r="J2017" s="16"/>
      <c r="M2017" s="16"/>
      <c r="O2017" s="16"/>
      <c r="R2017" s="16"/>
      <c r="T2017" s="16"/>
      <c r="W2017" s="16"/>
      <c r="Y2017" s="16"/>
      <c r="AB2017" s="16"/>
      <c r="AD2017" s="16"/>
    </row>
    <row r="2018" spans="3:30" x14ac:dyDescent="0.6">
      <c r="C2018" s="16"/>
      <c r="E2018" s="16"/>
      <c r="H2018" s="16"/>
      <c r="J2018" s="16"/>
      <c r="M2018" s="16"/>
      <c r="O2018" s="16"/>
      <c r="R2018" s="16"/>
      <c r="T2018" s="16"/>
      <c r="W2018" s="16"/>
      <c r="Y2018" s="16"/>
      <c r="AB2018" s="16"/>
      <c r="AD2018" s="16"/>
    </row>
    <row r="2019" spans="3:30" x14ac:dyDescent="0.6">
      <c r="C2019" s="16"/>
      <c r="E2019" s="16"/>
      <c r="H2019" s="16"/>
      <c r="J2019" s="16"/>
      <c r="M2019" s="16"/>
      <c r="O2019" s="16"/>
      <c r="R2019" s="16"/>
      <c r="T2019" s="16"/>
      <c r="W2019" s="16"/>
      <c r="Y2019" s="16"/>
      <c r="AB2019" s="16"/>
      <c r="AD2019" s="16"/>
    </row>
    <row r="2020" spans="3:30" x14ac:dyDescent="0.6">
      <c r="C2020" s="16"/>
      <c r="E2020" s="16"/>
      <c r="H2020" s="16"/>
      <c r="J2020" s="16"/>
      <c r="M2020" s="16"/>
      <c r="O2020" s="16"/>
      <c r="R2020" s="16"/>
      <c r="T2020" s="16"/>
      <c r="W2020" s="16"/>
      <c r="Y2020" s="16"/>
      <c r="AB2020" s="16"/>
      <c r="AD2020" s="16"/>
    </row>
    <row r="2021" spans="3:30" x14ac:dyDescent="0.6">
      <c r="C2021" s="16"/>
      <c r="E2021" s="16"/>
      <c r="H2021" s="16"/>
      <c r="J2021" s="16"/>
      <c r="M2021" s="16"/>
      <c r="O2021" s="16"/>
      <c r="R2021" s="16"/>
      <c r="T2021" s="16"/>
      <c r="W2021" s="16"/>
      <c r="Y2021" s="16"/>
      <c r="AB2021" s="16"/>
      <c r="AD2021" s="16"/>
    </row>
    <row r="2022" spans="3:30" x14ac:dyDescent="0.6">
      <c r="C2022" s="16"/>
      <c r="E2022" s="16"/>
      <c r="H2022" s="16"/>
      <c r="J2022" s="16"/>
      <c r="M2022" s="16"/>
      <c r="O2022" s="16"/>
      <c r="R2022" s="16"/>
      <c r="T2022" s="16"/>
      <c r="W2022" s="16"/>
      <c r="Y2022" s="16"/>
      <c r="AB2022" s="16"/>
      <c r="AD2022" s="16"/>
    </row>
    <row r="2023" spans="3:30" x14ac:dyDescent="0.6">
      <c r="C2023" s="16"/>
      <c r="E2023" s="16"/>
      <c r="H2023" s="16"/>
      <c r="J2023" s="16"/>
      <c r="M2023" s="16"/>
      <c r="O2023" s="16"/>
      <c r="R2023" s="16"/>
      <c r="T2023" s="16"/>
      <c r="W2023" s="16"/>
      <c r="Y2023" s="16"/>
      <c r="AB2023" s="16"/>
      <c r="AD2023" s="16"/>
    </row>
    <row r="2024" spans="3:30" x14ac:dyDescent="0.6">
      <c r="C2024" s="16"/>
      <c r="E2024" s="16"/>
      <c r="H2024" s="16"/>
      <c r="J2024" s="16"/>
      <c r="M2024" s="16"/>
      <c r="O2024" s="16"/>
      <c r="R2024" s="16"/>
      <c r="T2024" s="16"/>
      <c r="W2024" s="16"/>
      <c r="Y2024" s="16"/>
      <c r="AB2024" s="16"/>
      <c r="AD2024" s="16"/>
    </row>
    <row r="2025" spans="3:30" x14ac:dyDescent="0.6">
      <c r="C2025" s="16"/>
      <c r="E2025" s="16"/>
      <c r="H2025" s="16"/>
      <c r="J2025" s="16"/>
      <c r="M2025" s="16"/>
      <c r="O2025" s="16"/>
      <c r="R2025" s="16"/>
      <c r="T2025" s="16"/>
      <c r="W2025" s="16"/>
      <c r="Y2025" s="16"/>
      <c r="AB2025" s="16"/>
      <c r="AD2025" s="16"/>
    </row>
    <row r="2026" spans="3:30" x14ac:dyDescent="0.6">
      <c r="C2026" s="16"/>
      <c r="E2026" s="16"/>
      <c r="H2026" s="16"/>
      <c r="J2026" s="16"/>
      <c r="M2026" s="16"/>
      <c r="O2026" s="16"/>
      <c r="R2026" s="16"/>
      <c r="T2026" s="16"/>
      <c r="W2026" s="16"/>
      <c r="Y2026" s="16"/>
      <c r="AB2026" s="16"/>
      <c r="AD2026" s="16"/>
    </row>
    <row r="2027" spans="3:30" x14ac:dyDescent="0.6">
      <c r="C2027" s="16"/>
      <c r="E2027" s="16"/>
      <c r="H2027" s="16"/>
      <c r="J2027" s="16"/>
      <c r="M2027" s="16"/>
      <c r="O2027" s="16"/>
      <c r="R2027" s="16"/>
      <c r="T2027" s="16"/>
      <c r="W2027" s="16"/>
      <c r="Y2027" s="16"/>
      <c r="AB2027" s="16"/>
      <c r="AD2027" s="16"/>
    </row>
    <row r="2028" spans="3:30" x14ac:dyDescent="0.6">
      <c r="C2028" s="16"/>
      <c r="E2028" s="16"/>
      <c r="H2028" s="16"/>
      <c r="J2028" s="16"/>
      <c r="M2028" s="16"/>
      <c r="O2028" s="16"/>
      <c r="R2028" s="16"/>
      <c r="T2028" s="16"/>
      <c r="W2028" s="16"/>
      <c r="Y2028" s="16"/>
      <c r="AB2028" s="16"/>
      <c r="AD2028" s="16"/>
    </row>
    <row r="2029" spans="3:30" x14ac:dyDescent="0.6">
      <c r="C2029" s="16"/>
      <c r="E2029" s="16"/>
      <c r="H2029" s="16"/>
      <c r="J2029" s="16"/>
      <c r="M2029" s="16"/>
      <c r="O2029" s="16"/>
      <c r="R2029" s="16"/>
      <c r="T2029" s="16"/>
      <c r="W2029" s="16"/>
      <c r="Y2029" s="16"/>
      <c r="AB2029" s="16"/>
      <c r="AD2029" s="16"/>
    </row>
    <row r="2030" spans="3:30" x14ac:dyDescent="0.6">
      <c r="C2030" s="16"/>
      <c r="E2030" s="16"/>
      <c r="H2030" s="16"/>
      <c r="J2030" s="16"/>
      <c r="M2030" s="16"/>
      <c r="O2030" s="16"/>
      <c r="R2030" s="16"/>
      <c r="T2030" s="16"/>
      <c r="W2030" s="16"/>
      <c r="Y2030" s="16"/>
      <c r="AB2030" s="16"/>
      <c r="AD2030" s="16"/>
    </row>
    <row r="2031" spans="3:30" x14ac:dyDescent="0.6">
      <c r="C2031" s="16"/>
      <c r="E2031" s="16"/>
      <c r="H2031" s="16"/>
      <c r="J2031" s="16"/>
      <c r="M2031" s="16"/>
      <c r="O2031" s="16"/>
      <c r="R2031" s="16"/>
      <c r="T2031" s="16"/>
      <c r="W2031" s="16"/>
      <c r="Y2031" s="16"/>
      <c r="AB2031" s="16"/>
      <c r="AD2031" s="16"/>
    </row>
    <row r="2032" spans="3:30" x14ac:dyDescent="0.6">
      <c r="C2032" s="16"/>
      <c r="E2032" s="16"/>
      <c r="H2032" s="16"/>
      <c r="J2032" s="16"/>
      <c r="M2032" s="16"/>
      <c r="O2032" s="16"/>
      <c r="R2032" s="16"/>
      <c r="T2032" s="16"/>
      <c r="W2032" s="16"/>
      <c r="Y2032" s="16"/>
      <c r="AB2032" s="16"/>
      <c r="AD2032" s="16"/>
    </row>
    <row r="2033" spans="3:30" x14ac:dyDescent="0.6">
      <c r="C2033" s="16"/>
      <c r="E2033" s="16"/>
      <c r="H2033" s="16"/>
      <c r="J2033" s="16"/>
      <c r="M2033" s="16"/>
      <c r="O2033" s="16"/>
      <c r="R2033" s="16"/>
      <c r="T2033" s="16"/>
      <c r="W2033" s="16"/>
      <c r="Y2033" s="16"/>
      <c r="AB2033" s="16"/>
      <c r="AD2033" s="16"/>
    </row>
    <row r="2034" spans="3:30" x14ac:dyDescent="0.6">
      <c r="C2034" s="16"/>
      <c r="E2034" s="16"/>
      <c r="H2034" s="16"/>
      <c r="J2034" s="16"/>
      <c r="M2034" s="16"/>
      <c r="O2034" s="16"/>
      <c r="R2034" s="16"/>
      <c r="T2034" s="16"/>
      <c r="W2034" s="16"/>
      <c r="Y2034" s="16"/>
      <c r="AB2034" s="16"/>
      <c r="AD2034" s="16"/>
    </row>
    <row r="2035" spans="3:30" x14ac:dyDescent="0.6">
      <c r="C2035" s="16"/>
      <c r="E2035" s="16"/>
      <c r="H2035" s="16"/>
      <c r="J2035" s="16"/>
      <c r="M2035" s="16"/>
      <c r="O2035" s="16"/>
      <c r="R2035" s="16"/>
      <c r="T2035" s="16"/>
      <c r="W2035" s="16"/>
      <c r="Y2035" s="16"/>
      <c r="AB2035" s="16"/>
      <c r="AD2035" s="16"/>
    </row>
    <row r="2036" spans="3:30" x14ac:dyDescent="0.6">
      <c r="C2036" s="16"/>
      <c r="E2036" s="16"/>
      <c r="H2036" s="16"/>
      <c r="J2036" s="16"/>
      <c r="M2036" s="16"/>
      <c r="O2036" s="16"/>
      <c r="R2036" s="16"/>
      <c r="T2036" s="16"/>
      <c r="W2036" s="16"/>
      <c r="Y2036" s="16"/>
      <c r="AB2036" s="16"/>
      <c r="AD2036" s="16"/>
    </row>
    <row r="2037" spans="3:30" x14ac:dyDescent="0.6">
      <c r="C2037" s="16"/>
      <c r="E2037" s="16"/>
      <c r="H2037" s="16"/>
      <c r="J2037" s="16"/>
      <c r="M2037" s="16"/>
      <c r="O2037" s="16"/>
      <c r="R2037" s="16"/>
      <c r="T2037" s="16"/>
      <c r="W2037" s="16"/>
      <c r="Y2037" s="16"/>
      <c r="AB2037" s="16"/>
      <c r="AD2037" s="16"/>
    </row>
    <row r="2038" spans="3:30" x14ac:dyDescent="0.6">
      <c r="C2038" s="16"/>
      <c r="E2038" s="16"/>
      <c r="H2038" s="16"/>
      <c r="J2038" s="16"/>
      <c r="M2038" s="16"/>
      <c r="O2038" s="16"/>
      <c r="R2038" s="16"/>
      <c r="T2038" s="16"/>
      <c r="W2038" s="16"/>
      <c r="Y2038" s="16"/>
      <c r="AB2038" s="16"/>
      <c r="AD2038" s="16"/>
    </row>
    <row r="2039" spans="3:30" x14ac:dyDescent="0.6">
      <c r="C2039" s="16"/>
      <c r="E2039" s="16"/>
      <c r="H2039" s="16"/>
      <c r="J2039" s="16"/>
      <c r="M2039" s="16"/>
      <c r="O2039" s="16"/>
      <c r="R2039" s="16"/>
      <c r="T2039" s="16"/>
      <c r="W2039" s="16"/>
      <c r="Y2039" s="16"/>
      <c r="AB2039" s="16"/>
      <c r="AD2039" s="16"/>
    </row>
    <row r="2040" spans="3:30" x14ac:dyDescent="0.6">
      <c r="C2040" s="16"/>
      <c r="E2040" s="16"/>
      <c r="H2040" s="16"/>
      <c r="J2040" s="16"/>
      <c r="M2040" s="16"/>
      <c r="O2040" s="16"/>
      <c r="R2040" s="16"/>
      <c r="T2040" s="16"/>
      <c r="W2040" s="16"/>
      <c r="Y2040" s="16"/>
      <c r="AB2040" s="16"/>
      <c r="AD2040" s="16"/>
    </row>
    <row r="2041" spans="3:30" x14ac:dyDescent="0.6">
      <c r="C2041" s="16"/>
      <c r="E2041" s="16"/>
      <c r="H2041" s="16"/>
      <c r="J2041" s="16"/>
      <c r="M2041" s="16"/>
      <c r="O2041" s="16"/>
      <c r="R2041" s="16"/>
      <c r="T2041" s="16"/>
      <c r="W2041" s="16"/>
      <c r="Y2041" s="16"/>
      <c r="AB2041" s="16"/>
      <c r="AD2041" s="16"/>
    </row>
    <row r="2042" spans="3:30" x14ac:dyDescent="0.6">
      <c r="C2042" s="16"/>
      <c r="E2042" s="16"/>
      <c r="H2042" s="16"/>
      <c r="J2042" s="16"/>
      <c r="M2042" s="16"/>
      <c r="O2042" s="16"/>
      <c r="R2042" s="16"/>
      <c r="T2042" s="16"/>
      <c r="W2042" s="16"/>
      <c r="Y2042" s="16"/>
      <c r="AB2042" s="16"/>
      <c r="AD2042" s="16"/>
    </row>
    <row r="2043" spans="3:30" x14ac:dyDescent="0.6">
      <c r="C2043" s="16"/>
      <c r="E2043" s="16"/>
      <c r="H2043" s="16"/>
      <c r="J2043" s="16"/>
      <c r="M2043" s="16"/>
      <c r="O2043" s="16"/>
      <c r="R2043" s="16"/>
      <c r="T2043" s="16"/>
      <c r="W2043" s="16"/>
      <c r="Y2043" s="16"/>
      <c r="AB2043" s="16"/>
      <c r="AD2043" s="16"/>
    </row>
    <row r="2044" spans="3:30" x14ac:dyDescent="0.6">
      <c r="C2044" s="16"/>
      <c r="E2044" s="16"/>
      <c r="H2044" s="16"/>
      <c r="J2044" s="16"/>
      <c r="M2044" s="16"/>
      <c r="O2044" s="16"/>
      <c r="R2044" s="16"/>
      <c r="T2044" s="16"/>
      <c r="W2044" s="16"/>
      <c r="Y2044" s="16"/>
      <c r="AB2044" s="16"/>
      <c r="AD2044" s="16"/>
    </row>
    <row r="2045" spans="3:30" x14ac:dyDescent="0.6">
      <c r="C2045" s="16"/>
      <c r="E2045" s="16"/>
      <c r="H2045" s="16"/>
      <c r="J2045" s="16"/>
      <c r="M2045" s="16"/>
      <c r="O2045" s="16"/>
      <c r="R2045" s="16"/>
      <c r="T2045" s="16"/>
      <c r="W2045" s="16"/>
      <c r="Y2045" s="16"/>
      <c r="AB2045" s="16"/>
      <c r="AD2045" s="16"/>
    </row>
    <row r="2046" spans="3:30" x14ac:dyDescent="0.6">
      <c r="C2046" s="16"/>
      <c r="E2046" s="16"/>
      <c r="H2046" s="16"/>
      <c r="J2046" s="16"/>
      <c r="M2046" s="16"/>
      <c r="O2046" s="16"/>
      <c r="R2046" s="16"/>
      <c r="T2046" s="16"/>
      <c r="W2046" s="16"/>
      <c r="Y2046" s="16"/>
      <c r="AB2046" s="16"/>
      <c r="AD2046" s="16"/>
    </row>
    <row r="2047" spans="3:30" x14ac:dyDescent="0.6">
      <c r="C2047" s="16"/>
      <c r="E2047" s="16"/>
      <c r="H2047" s="16"/>
      <c r="J2047" s="16"/>
      <c r="M2047" s="16"/>
      <c r="O2047" s="16"/>
      <c r="R2047" s="16"/>
      <c r="T2047" s="16"/>
      <c r="W2047" s="16"/>
      <c r="Y2047" s="16"/>
      <c r="AB2047" s="16"/>
      <c r="AD2047" s="16"/>
    </row>
    <row r="2048" spans="3:30" x14ac:dyDescent="0.6">
      <c r="C2048" s="16"/>
      <c r="E2048" s="16"/>
      <c r="H2048" s="16"/>
      <c r="J2048" s="16"/>
      <c r="M2048" s="16"/>
      <c r="O2048" s="16"/>
      <c r="R2048" s="16"/>
      <c r="T2048" s="16"/>
      <c r="W2048" s="16"/>
      <c r="Y2048" s="16"/>
      <c r="AB2048" s="16"/>
      <c r="AD2048" s="16"/>
    </row>
    <row r="2049" spans="3:30" x14ac:dyDescent="0.6">
      <c r="C2049" s="16"/>
      <c r="E2049" s="16"/>
      <c r="H2049" s="16"/>
      <c r="J2049" s="16"/>
      <c r="M2049" s="16"/>
      <c r="O2049" s="16"/>
      <c r="R2049" s="16"/>
      <c r="T2049" s="16"/>
      <c r="W2049" s="16"/>
      <c r="Y2049" s="16"/>
      <c r="AB2049" s="16"/>
      <c r="AD2049" s="16"/>
    </row>
    <row r="2050" spans="3:30" x14ac:dyDescent="0.6">
      <c r="C2050" s="16"/>
      <c r="E2050" s="16"/>
      <c r="H2050" s="16"/>
      <c r="J2050" s="16"/>
      <c r="M2050" s="16"/>
      <c r="O2050" s="16"/>
      <c r="R2050" s="16"/>
      <c r="T2050" s="16"/>
      <c r="W2050" s="16"/>
      <c r="Y2050" s="16"/>
      <c r="AB2050" s="16"/>
      <c r="AD2050" s="16"/>
    </row>
    <row r="2051" spans="3:30" x14ac:dyDescent="0.6">
      <c r="C2051" s="16"/>
      <c r="E2051" s="16"/>
      <c r="H2051" s="16"/>
      <c r="J2051" s="16"/>
      <c r="M2051" s="16"/>
      <c r="O2051" s="16"/>
      <c r="R2051" s="16"/>
      <c r="T2051" s="16"/>
      <c r="W2051" s="16"/>
      <c r="Y2051" s="16"/>
      <c r="AB2051" s="16"/>
      <c r="AD2051" s="16"/>
    </row>
    <row r="2052" spans="3:30" x14ac:dyDescent="0.6">
      <c r="C2052" s="16"/>
      <c r="E2052" s="16"/>
      <c r="H2052" s="16"/>
      <c r="J2052" s="16"/>
      <c r="M2052" s="16"/>
      <c r="O2052" s="16"/>
      <c r="R2052" s="16"/>
      <c r="T2052" s="16"/>
      <c r="W2052" s="16"/>
      <c r="Y2052" s="16"/>
      <c r="AB2052" s="16"/>
      <c r="AD2052" s="16"/>
    </row>
    <row r="2053" spans="3:30" x14ac:dyDescent="0.6">
      <c r="C2053" s="16"/>
      <c r="E2053" s="16"/>
      <c r="H2053" s="16"/>
      <c r="J2053" s="16"/>
      <c r="M2053" s="16"/>
      <c r="O2053" s="16"/>
      <c r="R2053" s="16"/>
      <c r="T2053" s="16"/>
      <c r="W2053" s="16"/>
      <c r="Y2053" s="16"/>
      <c r="AB2053" s="16"/>
      <c r="AD2053" s="16"/>
    </row>
    <row r="2054" spans="3:30" x14ac:dyDescent="0.6">
      <c r="C2054" s="16"/>
      <c r="E2054" s="16"/>
      <c r="H2054" s="16"/>
      <c r="J2054" s="16"/>
      <c r="M2054" s="16"/>
      <c r="O2054" s="16"/>
      <c r="R2054" s="16"/>
      <c r="T2054" s="16"/>
      <c r="W2054" s="16"/>
      <c r="Y2054" s="16"/>
      <c r="AB2054" s="16"/>
      <c r="AD2054" s="16"/>
    </row>
    <row r="2055" spans="3:30" x14ac:dyDescent="0.6">
      <c r="C2055" s="16"/>
      <c r="E2055" s="16"/>
      <c r="H2055" s="16"/>
      <c r="J2055" s="16"/>
      <c r="M2055" s="16"/>
      <c r="O2055" s="16"/>
      <c r="R2055" s="16"/>
      <c r="T2055" s="16"/>
      <c r="W2055" s="16"/>
      <c r="Y2055" s="16"/>
      <c r="AB2055" s="16"/>
      <c r="AD2055" s="16"/>
    </row>
    <row r="2056" spans="3:30" x14ac:dyDescent="0.6">
      <c r="C2056" s="16"/>
      <c r="E2056" s="16"/>
      <c r="H2056" s="16"/>
      <c r="J2056" s="16"/>
      <c r="M2056" s="16"/>
      <c r="O2056" s="16"/>
      <c r="R2056" s="16"/>
      <c r="T2056" s="16"/>
      <c r="W2056" s="16"/>
      <c r="Y2056" s="16"/>
      <c r="AB2056" s="16"/>
      <c r="AD2056" s="16"/>
    </row>
    <row r="2057" spans="3:30" x14ac:dyDescent="0.6">
      <c r="C2057" s="16"/>
      <c r="E2057" s="16"/>
      <c r="H2057" s="16"/>
      <c r="J2057" s="16"/>
      <c r="M2057" s="16"/>
      <c r="O2057" s="16"/>
      <c r="R2057" s="16"/>
      <c r="T2057" s="16"/>
      <c r="W2057" s="16"/>
      <c r="Y2057" s="16"/>
      <c r="AB2057" s="16"/>
      <c r="AD2057" s="16"/>
    </row>
    <row r="2058" spans="3:30" x14ac:dyDescent="0.6">
      <c r="C2058" s="16"/>
      <c r="E2058" s="16"/>
      <c r="H2058" s="16"/>
      <c r="J2058" s="16"/>
      <c r="M2058" s="16"/>
      <c r="O2058" s="16"/>
      <c r="R2058" s="16"/>
      <c r="T2058" s="16"/>
      <c r="W2058" s="16"/>
      <c r="Y2058" s="16"/>
      <c r="AB2058" s="16"/>
      <c r="AD2058" s="16"/>
    </row>
    <row r="2059" spans="3:30" x14ac:dyDescent="0.6">
      <c r="C2059" s="16"/>
      <c r="E2059" s="16"/>
      <c r="H2059" s="16"/>
      <c r="J2059" s="16"/>
      <c r="M2059" s="16"/>
      <c r="O2059" s="16"/>
      <c r="R2059" s="16"/>
      <c r="T2059" s="16"/>
      <c r="W2059" s="16"/>
      <c r="Y2059" s="16"/>
      <c r="AB2059" s="16"/>
      <c r="AD2059" s="16"/>
    </row>
    <row r="2060" spans="3:30" x14ac:dyDescent="0.6">
      <c r="C2060" s="16"/>
      <c r="E2060" s="16"/>
      <c r="H2060" s="16"/>
      <c r="J2060" s="16"/>
      <c r="M2060" s="16"/>
      <c r="O2060" s="16"/>
      <c r="R2060" s="16"/>
      <c r="T2060" s="16"/>
      <c r="W2060" s="16"/>
      <c r="Y2060" s="16"/>
      <c r="AB2060" s="16"/>
      <c r="AD2060" s="16"/>
    </row>
    <row r="2061" spans="3:30" x14ac:dyDescent="0.6">
      <c r="C2061" s="16"/>
      <c r="E2061" s="16"/>
      <c r="H2061" s="16"/>
      <c r="J2061" s="16"/>
      <c r="M2061" s="16"/>
      <c r="O2061" s="16"/>
      <c r="R2061" s="16"/>
      <c r="T2061" s="16"/>
      <c r="W2061" s="16"/>
      <c r="Y2061" s="16"/>
      <c r="AB2061" s="16"/>
      <c r="AD2061" s="16"/>
    </row>
    <row r="2062" spans="3:30" x14ac:dyDescent="0.6">
      <c r="C2062" s="16"/>
      <c r="E2062" s="16"/>
      <c r="H2062" s="16"/>
      <c r="J2062" s="16"/>
      <c r="M2062" s="16"/>
      <c r="O2062" s="16"/>
      <c r="R2062" s="16"/>
      <c r="T2062" s="16"/>
      <c r="W2062" s="16"/>
      <c r="Y2062" s="16"/>
      <c r="AB2062" s="16"/>
      <c r="AD2062" s="16"/>
    </row>
    <row r="2063" spans="3:30" x14ac:dyDescent="0.6">
      <c r="C2063" s="16"/>
      <c r="E2063" s="16"/>
      <c r="H2063" s="16"/>
      <c r="J2063" s="16"/>
      <c r="M2063" s="16"/>
      <c r="O2063" s="16"/>
      <c r="R2063" s="16"/>
      <c r="T2063" s="16"/>
      <c r="W2063" s="16"/>
      <c r="Y2063" s="16"/>
      <c r="AB2063" s="16"/>
      <c r="AD2063" s="16"/>
    </row>
    <row r="2064" spans="3:30" x14ac:dyDescent="0.6">
      <c r="C2064" s="16"/>
      <c r="E2064" s="16"/>
      <c r="H2064" s="16"/>
      <c r="J2064" s="16"/>
      <c r="M2064" s="16"/>
      <c r="O2064" s="16"/>
      <c r="R2064" s="16"/>
      <c r="T2064" s="16"/>
      <c r="W2064" s="16"/>
      <c r="Y2064" s="16"/>
      <c r="AB2064" s="16"/>
      <c r="AD2064" s="16"/>
    </row>
    <row r="2065" spans="3:30" x14ac:dyDescent="0.6">
      <c r="C2065" s="16"/>
      <c r="E2065" s="16"/>
      <c r="H2065" s="16"/>
      <c r="J2065" s="16"/>
      <c r="M2065" s="16"/>
      <c r="O2065" s="16"/>
      <c r="R2065" s="16"/>
      <c r="T2065" s="16"/>
      <c r="W2065" s="16"/>
      <c r="Y2065" s="16"/>
      <c r="AB2065" s="16"/>
      <c r="AD2065" s="16"/>
    </row>
    <row r="2066" spans="3:30" x14ac:dyDescent="0.6">
      <c r="C2066" s="16"/>
      <c r="E2066" s="16"/>
      <c r="H2066" s="16"/>
      <c r="J2066" s="16"/>
      <c r="M2066" s="16"/>
      <c r="O2066" s="16"/>
      <c r="R2066" s="16"/>
      <c r="T2066" s="16"/>
      <c r="W2066" s="16"/>
      <c r="Y2066" s="16"/>
      <c r="AB2066" s="16"/>
      <c r="AD2066" s="16"/>
    </row>
    <row r="2067" spans="3:30" x14ac:dyDescent="0.6">
      <c r="C2067" s="16"/>
      <c r="E2067" s="16"/>
      <c r="H2067" s="16"/>
      <c r="J2067" s="16"/>
      <c r="M2067" s="16"/>
      <c r="O2067" s="16"/>
      <c r="R2067" s="16"/>
      <c r="T2067" s="16"/>
      <c r="W2067" s="16"/>
      <c r="Y2067" s="16"/>
      <c r="AB2067" s="16"/>
      <c r="AD2067" s="16"/>
    </row>
    <row r="2068" spans="3:30" x14ac:dyDescent="0.6">
      <c r="C2068" s="16"/>
      <c r="E2068" s="16"/>
      <c r="H2068" s="16"/>
      <c r="J2068" s="16"/>
      <c r="M2068" s="16"/>
      <c r="O2068" s="16"/>
      <c r="R2068" s="16"/>
      <c r="T2068" s="16"/>
      <c r="W2068" s="16"/>
      <c r="Y2068" s="16"/>
      <c r="AB2068" s="16"/>
      <c r="AD2068" s="16"/>
    </row>
    <row r="2069" spans="3:30" x14ac:dyDescent="0.6">
      <c r="C2069" s="16"/>
      <c r="E2069" s="16"/>
      <c r="H2069" s="16"/>
      <c r="J2069" s="16"/>
      <c r="M2069" s="16"/>
      <c r="O2069" s="16"/>
      <c r="R2069" s="16"/>
      <c r="T2069" s="16"/>
      <c r="W2069" s="16"/>
      <c r="Y2069" s="16"/>
      <c r="AB2069" s="16"/>
      <c r="AD2069" s="16"/>
    </row>
    <row r="2070" spans="3:30" x14ac:dyDescent="0.6">
      <c r="C2070" s="16"/>
      <c r="E2070" s="16"/>
      <c r="H2070" s="16"/>
      <c r="J2070" s="16"/>
      <c r="M2070" s="16"/>
      <c r="O2070" s="16"/>
      <c r="R2070" s="16"/>
      <c r="T2070" s="16"/>
      <c r="W2070" s="16"/>
      <c r="Y2070" s="16"/>
      <c r="AB2070" s="16"/>
      <c r="AD2070" s="16"/>
    </row>
    <row r="2071" spans="3:30" x14ac:dyDescent="0.6">
      <c r="C2071" s="16"/>
      <c r="E2071" s="16"/>
      <c r="H2071" s="16"/>
      <c r="J2071" s="16"/>
      <c r="M2071" s="16"/>
      <c r="O2071" s="16"/>
      <c r="R2071" s="16"/>
      <c r="T2071" s="16"/>
      <c r="W2071" s="16"/>
      <c r="Y2071" s="16"/>
      <c r="AB2071" s="16"/>
      <c r="AD2071" s="16"/>
    </row>
    <row r="2072" spans="3:30" x14ac:dyDescent="0.6">
      <c r="C2072" s="16"/>
      <c r="E2072" s="16"/>
      <c r="H2072" s="16"/>
      <c r="J2072" s="16"/>
      <c r="M2072" s="16"/>
      <c r="O2072" s="16"/>
      <c r="R2072" s="16"/>
      <c r="T2072" s="16"/>
      <c r="W2072" s="16"/>
      <c r="Y2072" s="16"/>
      <c r="AB2072" s="16"/>
      <c r="AD2072" s="16"/>
    </row>
    <row r="2073" spans="3:30" x14ac:dyDescent="0.6">
      <c r="C2073" s="16"/>
      <c r="E2073" s="16"/>
      <c r="H2073" s="16"/>
      <c r="J2073" s="16"/>
      <c r="M2073" s="16"/>
      <c r="O2073" s="16"/>
      <c r="R2073" s="16"/>
      <c r="T2073" s="16"/>
      <c r="W2073" s="16"/>
      <c r="Y2073" s="16"/>
      <c r="AB2073" s="16"/>
      <c r="AD2073" s="16"/>
    </row>
    <row r="2074" spans="3:30" x14ac:dyDescent="0.6">
      <c r="C2074" s="16"/>
      <c r="E2074" s="16"/>
      <c r="H2074" s="16"/>
      <c r="J2074" s="16"/>
      <c r="M2074" s="16"/>
      <c r="O2074" s="16"/>
      <c r="R2074" s="16"/>
      <c r="T2074" s="16"/>
      <c r="W2074" s="16"/>
      <c r="Y2074" s="16"/>
      <c r="AB2074" s="16"/>
      <c r="AD2074" s="16"/>
    </row>
    <row r="2075" spans="3:30" x14ac:dyDescent="0.6">
      <c r="C2075" s="16"/>
      <c r="E2075" s="16"/>
      <c r="H2075" s="16"/>
      <c r="J2075" s="16"/>
      <c r="M2075" s="16"/>
      <c r="O2075" s="16"/>
      <c r="R2075" s="16"/>
      <c r="T2075" s="16"/>
      <c r="W2075" s="16"/>
      <c r="Y2075" s="16"/>
      <c r="AB2075" s="16"/>
      <c r="AD2075" s="16"/>
    </row>
    <row r="2076" spans="3:30" x14ac:dyDescent="0.6">
      <c r="C2076" s="16"/>
      <c r="E2076" s="16"/>
      <c r="H2076" s="16"/>
      <c r="J2076" s="16"/>
      <c r="M2076" s="16"/>
      <c r="O2076" s="16"/>
      <c r="R2076" s="16"/>
      <c r="T2076" s="16"/>
      <c r="W2076" s="16"/>
      <c r="Y2076" s="16"/>
      <c r="AB2076" s="16"/>
      <c r="AD2076" s="16"/>
    </row>
    <row r="2077" spans="3:30" x14ac:dyDescent="0.6">
      <c r="C2077" s="16"/>
      <c r="E2077" s="16"/>
      <c r="H2077" s="16"/>
      <c r="J2077" s="16"/>
      <c r="M2077" s="16"/>
      <c r="O2077" s="16"/>
      <c r="R2077" s="16"/>
      <c r="T2077" s="16"/>
      <c r="W2077" s="16"/>
      <c r="Y2077" s="16"/>
      <c r="AB2077" s="16"/>
      <c r="AD2077" s="16"/>
    </row>
    <row r="2078" spans="3:30" x14ac:dyDescent="0.6">
      <c r="C2078" s="16"/>
      <c r="E2078" s="16"/>
      <c r="H2078" s="16"/>
      <c r="J2078" s="16"/>
      <c r="M2078" s="16"/>
      <c r="O2078" s="16"/>
      <c r="R2078" s="16"/>
      <c r="T2078" s="16"/>
      <c r="W2078" s="16"/>
      <c r="Y2078" s="16"/>
      <c r="AB2078" s="16"/>
      <c r="AD2078" s="16"/>
    </row>
    <row r="2079" spans="3:30" x14ac:dyDescent="0.6">
      <c r="C2079" s="16"/>
      <c r="E2079" s="16"/>
      <c r="H2079" s="16"/>
      <c r="J2079" s="16"/>
      <c r="M2079" s="16"/>
      <c r="O2079" s="16"/>
      <c r="R2079" s="16"/>
      <c r="T2079" s="16"/>
      <c r="W2079" s="16"/>
      <c r="Y2079" s="16"/>
      <c r="AB2079" s="16"/>
      <c r="AD2079" s="16"/>
    </row>
    <row r="2080" spans="3:30" x14ac:dyDescent="0.6">
      <c r="C2080" s="16"/>
      <c r="E2080" s="16"/>
      <c r="H2080" s="16"/>
      <c r="J2080" s="16"/>
      <c r="M2080" s="16"/>
      <c r="O2080" s="16"/>
      <c r="R2080" s="16"/>
      <c r="T2080" s="16"/>
      <c r="W2080" s="16"/>
      <c r="Y2080" s="16"/>
      <c r="AB2080" s="16"/>
      <c r="AD2080" s="16"/>
    </row>
    <row r="2081" spans="3:30" x14ac:dyDescent="0.6">
      <c r="C2081" s="16"/>
      <c r="E2081" s="16"/>
      <c r="H2081" s="16"/>
      <c r="J2081" s="16"/>
      <c r="M2081" s="16"/>
      <c r="O2081" s="16"/>
      <c r="R2081" s="16"/>
      <c r="T2081" s="16"/>
      <c r="W2081" s="16"/>
      <c r="Y2081" s="16"/>
      <c r="AB2081" s="16"/>
      <c r="AD2081" s="16"/>
    </row>
    <row r="2082" spans="3:30" x14ac:dyDescent="0.6">
      <c r="C2082" s="16"/>
      <c r="E2082" s="16"/>
      <c r="H2082" s="16"/>
      <c r="J2082" s="16"/>
      <c r="M2082" s="16"/>
      <c r="O2082" s="16"/>
      <c r="R2082" s="16"/>
      <c r="T2082" s="16"/>
      <c r="W2082" s="16"/>
      <c r="Y2082" s="16"/>
      <c r="AB2082" s="16"/>
      <c r="AD2082" s="16"/>
    </row>
    <row r="2083" spans="3:30" x14ac:dyDescent="0.6">
      <c r="C2083" s="16"/>
      <c r="E2083" s="16"/>
      <c r="H2083" s="16"/>
      <c r="J2083" s="16"/>
      <c r="M2083" s="16"/>
      <c r="O2083" s="16"/>
      <c r="R2083" s="16"/>
      <c r="T2083" s="16"/>
      <c r="W2083" s="16"/>
      <c r="Y2083" s="16"/>
      <c r="AB2083" s="16"/>
      <c r="AD2083" s="16"/>
    </row>
    <row r="2084" spans="3:30" x14ac:dyDescent="0.6">
      <c r="C2084" s="16"/>
      <c r="E2084" s="16"/>
      <c r="H2084" s="16"/>
      <c r="J2084" s="16"/>
      <c r="M2084" s="16"/>
      <c r="O2084" s="16"/>
      <c r="R2084" s="16"/>
      <c r="T2084" s="16"/>
      <c r="W2084" s="16"/>
      <c r="Y2084" s="16"/>
      <c r="AB2084" s="16"/>
      <c r="AD2084" s="16"/>
    </row>
    <row r="2085" spans="3:30" x14ac:dyDescent="0.6">
      <c r="C2085" s="16"/>
      <c r="E2085" s="16"/>
      <c r="H2085" s="16"/>
      <c r="J2085" s="16"/>
      <c r="M2085" s="16"/>
      <c r="O2085" s="16"/>
      <c r="R2085" s="16"/>
      <c r="T2085" s="16"/>
      <c r="W2085" s="16"/>
      <c r="Y2085" s="16"/>
      <c r="AB2085" s="16"/>
      <c r="AD2085" s="16"/>
    </row>
    <row r="2086" spans="3:30" x14ac:dyDescent="0.6">
      <c r="C2086" s="16"/>
      <c r="E2086" s="16"/>
      <c r="H2086" s="16"/>
      <c r="J2086" s="16"/>
      <c r="M2086" s="16"/>
      <c r="O2086" s="16"/>
      <c r="R2086" s="16"/>
      <c r="T2086" s="16"/>
      <c r="W2086" s="16"/>
      <c r="Y2086" s="16"/>
      <c r="AB2086" s="16"/>
      <c r="AD2086" s="16"/>
    </row>
    <row r="2087" spans="3:30" x14ac:dyDescent="0.6">
      <c r="C2087" s="16"/>
      <c r="E2087" s="16"/>
      <c r="H2087" s="16"/>
      <c r="J2087" s="16"/>
      <c r="M2087" s="16"/>
      <c r="O2087" s="16"/>
      <c r="R2087" s="16"/>
      <c r="T2087" s="16"/>
      <c r="W2087" s="16"/>
      <c r="Y2087" s="16"/>
      <c r="AB2087" s="16"/>
      <c r="AD2087" s="16"/>
    </row>
    <row r="2088" spans="3:30" x14ac:dyDescent="0.6">
      <c r="C2088" s="16"/>
      <c r="E2088" s="16"/>
      <c r="H2088" s="16"/>
      <c r="J2088" s="16"/>
      <c r="M2088" s="16"/>
      <c r="O2088" s="16"/>
      <c r="R2088" s="16"/>
      <c r="T2088" s="16"/>
      <c r="W2088" s="16"/>
      <c r="Y2088" s="16"/>
      <c r="AB2088" s="16"/>
      <c r="AD2088" s="16"/>
    </row>
    <row r="2089" spans="3:30" x14ac:dyDescent="0.6">
      <c r="C2089" s="16"/>
      <c r="E2089" s="16"/>
      <c r="H2089" s="16"/>
      <c r="J2089" s="16"/>
      <c r="M2089" s="16"/>
      <c r="O2089" s="16"/>
      <c r="R2089" s="16"/>
      <c r="T2089" s="16"/>
      <c r="W2089" s="16"/>
      <c r="Y2089" s="16"/>
      <c r="AB2089" s="16"/>
      <c r="AD2089" s="16"/>
    </row>
    <row r="2090" spans="3:30" x14ac:dyDescent="0.6">
      <c r="C2090" s="16"/>
      <c r="E2090" s="16"/>
      <c r="H2090" s="16"/>
      <c r="J2090" s="16"/>
      <c r="M2090" s="16"/>
      <c r="O2090" s="16"/>
      <c r="R2090" s="16"/>
      <c r="T2090" s="16"/>
      <c r="W2090" s="16"/>
      <c r="Y2090" s="16"/>
      <c r="AB2090" s="16"/>
      <c r="AD2090" s="16"/>
    </row>
    <row r="2091" spans="3:30" x14ac:dyDescent="0.6">
      <c r="C2091" s="16"/>
      <c r="E2091" s="16"/>
      <c r="H2091" s="16"/>
      <c r="J2091" s="16"/>
      <c r="M2091" s="16"/>
      <c r="O2091" s="16"/>
      <c r="R2091" s="16"/>
      <c r="T2091" s="16"/>
      <c r="W2091" s="16"/>
      <c r="Y2091" s="16"/>
      <c r="AB2091" s="16"/>
      <c r="AD2091" s="16"/>
    </row>
    <row r="2092" spans="3:30" x14ac:dyDescent="0.6">
      <c r="C2092" s="16"/>
      <c r="E2092" s="16"/>
      <c r="H2092" s="16"/>
      <c r="J2092" s="16"/>
      <c r="M2092" s="16"/>
      <c r="O2092" s="16"/>
      <c r="R2092" s="16"/>
      <c r="T2092" s="16"/>
      <c r="W2092" s="16"/>
      <c r="Y2092" s="16"/>
      <c r="AB2092" s="16"/>
      <c r="AD2092" s="16"/>
    </row>
    <row r="2093" spans="3:30" x14ac:dyDescent="0.6">
      <c r="C2093" s="16"/>
      <c r="E2093" s="16"/>
      <c r="H2093" s="16"/>
      <c r="J2093" s="16"/>
      <c r="M2093" s="16"/>
      <c r="O2093" s="16"/>
      <c r="R2093" s="16"/>
      <c r="T2093" s="16"/>
      <c r="W2093" s="16"/>
      <c r="Y2093" s="16"/>
      <c r="AB2093" s="16"/>
      <c r="AD2093" s="16"/>
    </row>
    <row r="2094" spans="3:30" x14ac:dyDescent="0.6">
      <c r="C2094" s="16"/>
      <c r="E2094" s="16"/>
      <c r="H2094" s="16"/>
      <c r="J2094" s="16"/>
      <c r="M2094" s="16"/>
      <c r="O2094" s="16"/>
      <c r="R2094" s="16"/>
      <c r="T2094" s="16"/>
      <c r="W2094" s="16"/>
      <c r="Y2094" s="16"/>
      <c r="AB2094" s="16"/>
      <c r="AD2094" s="16"/>
    </row>
    <row r="2095" spans="3:30" x14ac:dyDescent="0.6">
      <c r="C2095" s="16"/>
      <c r="E2095" s="16"/>
      <c r="H2095" s="16"/>
      <c r="J2095" s="16"/>
      <c r="M2095" s="16"/>
      <c r="O2095" s="16"/>
      <c r="R2095" s="16"/>
      <c r="T2095" s="16"/>
      <c r="W2095" s="16"/>
      <c r="Y2095" s="16"/>
      <c r="AB2095" s="16"/>
      <c r="AD2095" s="16"/>
    </row>
    <row r="2096" spans="3:30" x14ac:dyDescent="0.6">
      <c r="C2096" s="16"/>
      <c r="E2096" s="16"/>
      <c r="H2096" s="16"/>
      <c r="J2096" s="16"/>
      <c r="M2096" s="16"/>
      <c r="O2096" s="16"/>
      <c r="R2096" s="16"/>
      <c r="T2096" s="16"/>
      <c r="W2096" s="16"/>
      <c r="Y2096" s="16"/>
      <c r="AB2096" s="16"/>
      <c r="AD2096" s="16"/>
    </row>
    <row r="2097" spans="3:30" x14ac:dyDescent="0.6">
      <c r="C2097" s="16"/>
      <c r="E2097" s="16"/>
      <c r="H2097" s="16"/>
      <c r="J2097" s="16"/>
      <c r="M2097" s="16"/>
      <c r="O2097" s="16"/>
      <c r="R2097" s="16"/>
      <c r="T2097" s="16"/>
      <c r="W2097" s="16"/>
      <c r="Y2097" s="16"/>
      <c r="AB2097" s="16"/>
      <c r="AD2097" s="16"/>
    </row>
    <row r="2098" spans="3:30" x14ac:dyDescent="0.6">
      <c r="C2098" s="16"/>
      <c r="E2098" s="16"/>
      <c r="H2098" s="16"/>
      <c r="J2098" s="16"/>
      <c r="M2098" s="16"/>
      <c r="O2098" s="16"/>
      <c r="R2098" s="16"/>
      <c r="T2098" s="16"/>
      <c r="W2098" s="16"/>
      <c r="Y2098" s="16"/>
      <c r="AB2098" s="16"/>
      <c r="AD2098" s="16"/>
    </row>
    <row r="2099" spans="3:30" x14ac:dyDescent="0.6">
      <c r="C2099" s="16"/>
      <c r="E2099" s="16"/>
      <c r="H2099" s="16"/>
      <c r="J2099" s="16"/>
      <c r="M2099" s="16"/>
      <c r="O2099" s="16"/>
      <c r="R2099" s="16"/>
      <c r="T2099" s="16"/>
      <c r="W2099" s="16"/>
      <c r="Y2099" s="16"/>
      <c r="AB2099" s="16"/>
      <c r="AD2099" s="16"/>
    </row>
    <row r="2100" spans="3:30" x14ac:dyDescent="0.6">
      <c r="C2100" s="16"/>
      <c r="E2100" s="16"/>
      <c r="H2100" s="16"/>
      <c r="J2100" s="16"/>
      <c r="M2100" s="16"/>
      <c r="O2100" s="16"/>
      <c r="R2100" s="16"/>
      <c r="T2100" s="16"/>
      <c r="W2100" s="16"/>
      <c r="Y2100" s="16"/>
      <c r="AB2100" s="16"/>
      <c r="AD2100" s="16"/>
    </row>
    <row r="2101" spans="3:30" x14ac:dyDescent="0.6">
      <c r="C2101" s="16"/>
      <c r="E2101" s="16"/>
      <c r="H2101" s="16"/>
      <c r="J2101" s="16"/>
      <c r="M2101" s="16"/>
      <c r="O2101" s="16"/>
      <c r="R2101" s="16"/>
      <c r="T2101" s="16"/>
      <c r="W2101" s="16"/>
      <c r="Y2101" s="16"/>
      <c r="AB2101" s="16"/>
      <c r="AD2101" s="16"/>
    </row>
    <row r="2102" spans="3:30" x14ac:dyDescent="0.6">
      <c r="C2102" s="16"/>
      <c r="E2102" s="16"/>
      <c r="H2102" s="16"/>
      <c r="J2102" s="16"/>
      <c r="M2102" s="16"/>
      <c r="O2102" s="16"/>
      <c r="R2102" s="16"/>
      <c r="T2102" s="16"/>
      <c r="W2102" s="16"/>
      <c r="Y2102" s="16"/>
      <c r="AB2102" s="16"/>
      <c r="AD2102" s="16"/>
    </row>
    <row r="2103" spans="3:30" x14ac:dyDescent="0.6">
      <c r="C2103" s="16"/>
      <c r="E2103" s="16"/>
      <c r="H2103" s="16"/>
      <c r="J2103" s="16"/>
      <c r="M2103" s="16"/>
      <c r="O2103" s="16"/>
      <c r="R2103" s="16"/>
      <c r="T2103" s="16"/>
      <c r="W2103" s="16"/>
      <c r="Y2103" s="16"/>
      <c r="AB2103" s="16"/>
      <c r="AD2103" s="16"/>
    </row>
    <row r="2104" spans="3:30" x14ac:dyDescent="0.6">
      <c r="C2104" s="16"/>
      <c r="E2104" s="16"/>
      <c r="H2104" s="16"/>
      <c r="J2104" s="16"/>
      <c r="M2104" s="16"/>
      <c r="O2104" s="16"/>
      <c r="R2104" s="16"/>
      <c r="T2104" s="16"/>
      <c r="W2104" s="16"/>
      <c r="Y2104" s="16"/>
      <c r="AB2104" s="16"/>
      <c r="AD2104" s="16"/>
    </row>
    <row r="2105" spans="3:30" x14ac:dyDescent="0.6">
      <c r="C2105" s="16"/>
      <c r="E2105" s="16"/>
      <c r="H2105" s="16"/>
      <c r="J2105" s="16"/>
      <c r="M2105" s="16"/>
      <c r="O2105" s="16"/>
      <c r="R2105" s="16"/>
      <c r="T2105" s="16"/>
      <c r="W2105" s="16"/>
      <c r="Y2105" s="16"/>
      <c r="AB2105" s="16"/>
      <c r="AD2105" s="16"/>
    </row>
    <row r="2106" spans="3:30" x14ac:dyDescent="0.6">
      <c r="C2106" s="16"/>
      <c r="E2106" s="16"/>
      <c r="H2106" s="16"/>
      <c r="J2106" s="16"/>
      <c r="M2106" s="16"/>
      <c r="O2106" s="16"/>
      <c r="R2106" s="16"/>
      <c r="T2106" s="16"/>
      <c r="W2106" s="16"/>
      <c r="Y2106" s="16"/>
      <c r="AB2106" s="16"/>
      <c r="AD2106" s="16"/>
    </row>
    <row r="2107" spans="3:30" x14ac:dyDescent="0.6">
      <c r="C2107" s="16"/>
      <c r="E2107" s="16"/>
      <c r="H2107" s="16"/>
      <c r="J2107" s="16"/>
      <c r="M2107" s="16"/>
      <c r="O2107" s="16"/>
      <c r="R2107" s="16"/>
      <c r="T2107" s="16"/>
      <c r="W2107" s="16"/>
      <c r="Y2107" s="16"/>
      <c r="AB2107" s="16"/>
      <c r="AD2107" s="16"/>
    </row>
    <row r="2108" spans="3:30" x14ac:dyDescent="0.6">
      <c r="C2108" s="16"/>
      <c r="E2108" s="16"/>
      <c r="H2108" s="16"/>
      <c r="J2108" s="16"/>
      <c r="M2108" s="16"/>
      <c r="O2108" s="16"/>
      <c r="R2108" s="16"/>
      <c r="T2108" s="16"/>
      <c r="W2108" s="16"/>
      <c r="Y2108" s="16"/>
      <c r="AB2108" s="16"/>
      <c r="AD2108" s="16"/>
    </row>
    <row r="2109" spans="3:30" x14ac:dyDescent="0.6">
      <c r="C2109" s="16"/>
      <c r="E2109" s="16"/>
      <c r="H2109" s="16"/>
      <c r="J2109" s="16"/>
      <c r="M2109" s="16"/>
      <c r="O2109" s="16"/>
      <c r="R2109" s="16"/>
      <c r="T2109" s="16"/>
      <c r="W2109" s="16"/>
      <c r="Y2109" s="16"/>
      <c r="AB2109" s="16"/>
      <c r="AD2109" s="16"/>
    </row>
    <row r="2110" spans="3:30" x14ac:dyDescent="0.6">
      <c r="C2110" s="16"/>
      <c r="E2110" s="16"/>
      <c r="H2110" s="16"/>
      <c r="J2110" s="16"/>
      <c r="M2110" s="16"/>
      <c r="O2110" s="16"/>
      <c r="R2110" s="16"/>
      <c r="T2110" s="16"/>
      <c r="W2110" s="16"/>
      <c r="Y2110" s="16"/>
      <c r="AB2110" s="16"/>
      <c r="AD2110" s="16"/>
    </row>
    <row r="2111" spans="3:30" x14ac:dyDescent="0.6">
      <c r="C2111" s="16"/>
      <c r="E2111" s="16"/>
      <c r="H2111" s="16"/>
      <c r="J2111" s="16"/>
      <c r="M2111" s="16"/>
      <c r="O2111" s="16"/>
      <c r="R2111" s="16"/>
      <c r="T2111" s="16"/>
      <c r="W2111" s="16"/>
      <c r="Y2111" s="16"/>
      <c r="AB2111" s="16"/>
      <c r="AD2111" s="16"/>
    </row>
    <row r="2112" spans="3:30" x14ac:dyDescent="0.6">
      <c r="C2112" s="16"/>
      <c r="E2112" s="16"/>
      <c r="H2112" s="16"/>
      <c r="J2112" s="16"/>
      <c r="M2112" s="16"/>
      <c r="O2112" s="16"/>
      <c r="R2112" s="16"/>
      <c r="T2112" s="16"/>
      <c r="W2112" s="16"/>
      <c r="Y2112" s="16"/>
      <c r="AB2112" s="16"/>
      <c r="AD2112" s="16"/>
    </row>
    <row r="2113" spans="3:30" x14ac:dyDescent="0.6">
      <c r="C2113" s="16"/>
      <c r="E2113" s="16"/>
      <c r="H2113" s="16"/>
      <c r="J2113" s="16"/>
      <c r="M2113" s="16"/>
      <c r="O2113" s="16"/>
      <c r="R2113" s="16"/>
      <c r="T2113" s="16"/>
      <c r="W2113" s="16"/>
      <c r="Y2113" s="16"/>
      <c r="AB2113" s="16"/>
      <c r="AD2113" s="16"/>
    </row>
    <row r="2114" spans="3:30" x14ac:dyDescent="0.6">
      <c r="C2114" s="16"/>
      <c r="E2114" s="16"/>
      <c r="H2114" s="16"/>
      <c r="J2114" s="16"/>
      <c r="M2114" s="16"/>
      <c r="O2114" s="16"/>
      <c r="R2114" s="16"/>
      <c r="T2114" s="16"/>
      <c r="W2114" s="16"/>
      <c r="Y2114" s="16"/>
      <c r="AB2114" s="16"/>
      <c r="AD2114" s="16"/>
    </row>
    <row r="2115" spans="3:30" x14ac:dyDescent="0.6">
      <c r="C2115" s="16"/>
      <c r="E2115" s="16"/>
      <c r="H2115" s="16"/>
      <c r="J2115" s="16"/>
      <c r="M2115" s="16"/>
      <c r="O2115" s="16"/>
      <c r="R2115" s="16"/>
      <c r="T2115" s="16"/>
      <c r="W2115" s="16"/>
      <c r="Y2115" s="16"/>
      <c r="AB2115" s="16"/>
      <c r="AD2115" s="16"/>
    </row>
    <row r="2116" spans="3:30" x14ac:dyDescent="0.6">
      <c r="C2116" s="16"/>
      <c r="E2116" s="16"/>
      <c r="H2116" s="16"/>
      <c r="J2116" s="16"/>
      <c r="M2116" s="16"/>
      <c r="O2116" s="16"/>
      <c r="R2116" s="16"/>
      <c r="T2116" s="16"/>
      <c r="W2116" s="16"/>
      <c r="Y2116" s="16"/>
      <c r="AB2116" s="16"/>
      <c r="AD2116" s="16"/>
    </row>
    <row r="2117" spans="3:30" x14ac:dyDescent="0.6">
      <c r="C2117" s="16"/>
      <c r="E2117" s="16"/>
      <c r="H2117" s="16"/>
      <c r="J2117" s="16"/>
      <c r="M2117" s="16"/>
      <c r="O2117" s="16"/>
      <c r="R2117" s="16"/>
      <c r="T2117" s="16"/>
      <c r="W2117" s="16"/>
      <c r="Y2117" s="16"/>
      <c r="AB2117" s="16"/>
      <c r="AD2117" s="16"/>
    </row>
    <row r="2118" spans="3:30" x14ac:dyDescent="0.6">
      <c r="C2118" s="16"/>
      <c r="E2118" s="16"/>
      <c r="H2118" s="16"/>
      <c r="J2118" s="16"/>
      <c r="M2118" s="16"/>
      <c r="O2118" s="16"/>
      <c r="R2118" s="16"/>
      <c r="T2118" s="16"/>
      <c r="W2118" s="16"/>
      <c r="Y2118" s="16"/>
      <c r="AB2118" s="16"/>
      <c r="AD2118" s="16"/>
    </row>
    <row r="2119" spans="3:30" x14ac:dyDescent="0.6">
      <c r="C2119" s="16"/>
      <c r="E2119" s="16"/>
      <c r="H2119" s="16"/>
      <c r="J2119" s="16"/>
      <c r="M2119" s="16"/>
      <c r="O2119" s="16"/>
      <c r="R2119" s="16"/>
      <c r="T2119" s="16"/>
      <c r="W2119" s="16"/>
      <c r="Y2119" s="16"/>
      <c r="AB2119" s="16"/>
      <c r="AD2119" s="16"/>
    </row>
    <row r="2120" spans="3:30" x14ac:dyDescent="0.6">
      <c r="C2120" s="16"/>
      <c r="E2120" s="16"/>
      <c r="H2120" s="16"/>
      <c r="J2120" s="16"/>
      <c r="M2120" s="16"/>
      <c r="O2120" s="16"/>
      <c r="R2120" s="16"/>
      <c r="T2120" s="16"/>
      <c r="W2120" s="16"/>
      <c r="Y2120" s="16"/>
      <c r="AB2120" s="16"/>
      <c r="AD2120" s="16"/>
    </row>
    <row r="2121" spans="3:30" x14ac:dyDescent="0.6">
      <c r="C2121" s="16"/>
      <c r="E2121" s="16"/>
      <c r="H2121" s="16"/>
      <c r="J2121" s="16"/>
      <c r="M2121" s="16"/>
      <c r="O2121" s="16"/>
      <c r="R2121" s="16"/>
      <c r="T2121" s="16"/>
      <c r="W2121" s="16"/>
      <c r="Y2121" s="16"/>
      <c r="AB2121" s="16"/>
      <c r="AD2121" s="16"/>
    </row>
    <row r="2122" spans="3:30" x14ac:dyDescent="0.6">
      <c r="C2122" s="16"/>
      <c r="E2122" s="16"/>
      <c r="H2122" s="16"/>
      <c r="J2122" s="16"/>
      <c r="M2122" s="16"/>
      <c r="O2122" s="16"/>
      <c r="R2122" s="16"/>
      <c r="T2122" s="16"/>
      <c r="W2122" s="16"/>
      <c r="Y2122" s="16"/>
      <c r="AB2122" s="16"/>
      <c r="AD2122" s="16"/>
    </row>
    <row r="2123" spans="3:30" x14ac:dyDescent="0.6">
      <c r="C2123" s="16"/>
      <c r="E2123" s="16"/>
      <c r="H2123" s="16"/>
      <c r="J2123" s="16"/>
      <c r="M2123" s="16"/>
      <c r="O2123" s="16"/>
      <c r="R2123" s="16"/>
      <c r="T2123" s="16"/>
      <c r="W2123" s="16"/>
      <c r="Y2123" s="16"/>
      <c r="AB2123" s="16"/>
      <c r="AD2123" s="16"/>
    </row>
    <row r="2124" spans="3:30" x14ac:dyDescent="0.6">
      <c r="C2124" s="16"/>
      <c r="E2124" s="16"/>
      <c r="H2124" s="16"/>
      <c r="J2124" s="16"/>
      <c r="M2124" s="16"/>
      <c r="O2124" s="16"/>
      <c r="R2124" s="16"/>
      <c r="T2124" s="16"/>
      <c r="W2124" s="16"/>
      <c r="Y2124" s="16"/>
      <c r="AB2124" s="16"/>
      <c r="AD2124" s="16"/>
    </row>
    <row r="2125" spans="3:30" x14ac:dyDescent="0.6">
      <c r="C2125" s="16"/>
      <c r="E2125" s="16"/>
      <c r="H2125" s="16"/>
      <c r="J2125" s="16"/>
      <c r="M2125" s="16"/>
      <c r="O2125" s="16"/>
      <c r="R2125" s="16"/>
      <c r="T2125" s="16"/>
      <c r="W2125" s="16"/>
      <c r="Y2125" s="16"/>
      <c r="AB2125" s="16"/>
      <c r="AD2125" s="16"/>
    </row>
    <row r="2126" spans="3:30" x14ac:dyDescent="0.6">
      <c r="C2126" s="16"/>
      <c r="E2126" s="16"/>
      <c r="H2126" s="16"/>
      <c r="J2126" s="16"/>
      <c r="M2126" s="16"/>
      <c r="O2126" s="16"/>
      <c r="R2126" s="16"/>
      <c r="T2126" s="16"/>
      <c r="W2126" s="16"/>
      <c r="Y2126" s="16"/>
      <c r="AB2126" s="16"/>
      <c r="AD2126" s="16"/>
    </row>
    <row r="2127" spans="3:30" x14ac:dyDescent="0.6">
      <c r="C2127" s="16"/>
      <c r="E2127" s="16"/>
      <c r="H2127" s="16"/>
      <c r="J2127" s="16"/>
      <c r="M2127" s="16"/>
      <c r="O2127" s="16"/>
      <c r="R2127" s="16"/>
      <c r="T2127" s="16"/>
      <c r="W2127" s="16"/>
      <c r="Y2127" s="16"/>
      <c r="AB2127" s="16"/>
      <c r="AD2127" s="16"/>
    </row>
    <row r="2128" spans="3:30" x14ac:dyDescent="0.6">
      <c r="C2128" s="16"/>
      <c r="E2128" s="16"/>
      <c r="H2128" s="16"/>
      <c r="J2128" s="16"/>
      <c r="M2128" s="16"/>
      <c r="O2128" s="16"/>
      <c r="R2128" s="16"/>
      <c r="T2128" s="16"/>
      <c r="W2128" s="16"/>
      <c r="Y2128" s="16"/>
      <c r="AB2128" s="16"/>
      <c r="AD2128" s="16"/>
    </row>
    <row r="2129" spans="3:30" x14ac:dyDescent="0.6">
      <c r="C2129" s="16"/>
      <c r="E2129" s="16"/>
      <c r="H2129" s="16"/>
      <c r="J2129" s="16"/>
      <c r="M2129" s="16"/>
      <c r="O2129" s="16"/>
      <c r="R2129" s="16"/>
      <c r="T2129" s="16"/>
      <c r="W2129" s="16"/>
      <c r="Y2129" s="16"/>
      <c r="AB2129" s="16"/>
      <c r="AD2129" s="16"/>
    </row>
    <row r="2130" spans="3:30" x14ac:dyDescent="0.6">
      <c r="C2130" s="16"/>
      <c r="E2130" s="16"/>
      <c r="H2130" s="16"/>
      <c r="J2130" s="16"/>
      <c r="M2130" s="16"/>
      <c r="O2130" s="16"/>
      <c r="R2130" s="16"/>
      <c r="T2130" s="16"/>
      <c r="W2130" s="16"/>
      <c r="Y2130" s="16"/>
      <c r="AB2130" s="16"/>
      <c r="AD2130" s="16"/>
    </row>
    <row r="2131" spans="3:30" x14ac:dyDescent="0.6">
      <c r="C2131" s="16"/>
      <c r="E2131" s="16"/>
      <c r="H2131" s="16"/>
      <c r="J2131" s="16"/>
      <c r="M2131" s="16"/>
      <c r="O2131" s="16"/>
      <c r="R2131" s="16"/>
      <c r="T2131" s="16"/>
      <c r="W2131" s="16"/>
      <c r="Y2131" s="16"/>
      <c r="AB2131" s="16"/>
      <c r="AD2131" s="16"/>
    </row>
    <row r="2132" spans="3:30" x14ac:dyDescent="0.6">
      <c r="C2132" s="16"/>
      <c r="E2132" s="16"/>
      <c r="H2132" s="16"/>
      <c r="J2132" s="16"/>
      <c r="M2132" s="16"/>
      <c r="O2132" s="16"/>
      <c r="R2132" s="16"/>
      <c r="T2132" s="16"/>
      <c r="W2132" s="16"/>
      <c r="Y2132" s="16"/>
      <c r="AB2132" s="16"/>
      <c r="AD2132" s="16"/>
    </row>
    <row r="2133" spans="3:30" x14ac:dyDescent="0.6">
      <c r="C2133" s="16"/>
      <c r="E2133" s="16"/>
      <c r="H2133" s="16"/>
      <c r="J2133" s="16"/>
      <c r="M2133" s="16"/>
      <c r="O2133" s="16"/>
      <c r="R2133" s="16"/>
      <c r="T2133" s="16"/>
      <c r="W2133" s="16"/>
      <c r="Y2133" s="16"/>
      <c r="AB2133" s="16"/>
      <c r="AD2133" s="16"/>
    </row>
    <row r="2134" spans="3:30" x14ac:dyDescent="0.6">
      <c r="C2134" s="16"/>
      <c r="E2134" s="16"/>
      <c r="H2134" s="16"/>
      <c r="J2134" s="16"/>
      <c r="M2134" s="16"/>
      <c r="O2134" s="16"/>
      <c r="R2134" s="16"/>
      <c r="T2134" s="16"/>
      <c r="W2134" s="16"/>
      <c r="Y2134" s="16"/>
      <c r="AB2134" s="16"/>
      <c r="AD2134" s="16"/>
    </row>
    <row r="2135" spans="3:30" x14ac:dyDescent="0.6">
      <c r="C2135" s="16"/>
      <c r="E2135" s="16"/>
      <c r="H2135" s="16"/>
      <c r="J2135" s="16"/>
      <c r="M2135" s="16"/>
      <c r="O2135" s="16"/>
      <c r="R2135" s="16"/>
      <c r="T2135" s="16"/>
      <c r="W2135" s="16"/>
      <c r="Y2135" s="16"/>
      <c r="AB2135" s="16"/>
      <c r="AD2135" s="16"/>
    </row>
    <row r="2136" spans="3:30" x14ac:dyDescent="0.6">
      <c r="C2136" s="16"/>
      <c r="E2136" s="16"/>
      <c r="H2136" s="16"/>
      <c r="J2136" s="16"/>
      <c r="M2136" s="16"/>
      <c r="O2136" s="16"/>
      <c r="R2136" s="16"/>
      <c r="T2136" s="16"/>
      <c r="W2136" s="16"/>
      <c r="Y2136" s="16"/>
      <c r="AB2136" s="16"/>
      <c r="AD2136" s="16"/>
    </row>
    <row r="2137" spans="3:30" x14ac:dyDescent="0.6">
      <c r="C2137" s="16"/>
      <c r="E2137" s="16"/>
      <c r="H2137" s="16"/>
      <c r="J2137" s="16"/>
      <c r="M2137" s="16"/>
      <c r="O2137" s="16"/>
      <c r="R2137" s="16"/>
      <c r="T2137" s="16"/>
      <c r="W2137" s="16"/>
      <c r="Y2137" s="16"/>
      <c r="AB2137" s="16"/>
      <c r="AD2137" s="16"/>
    </row>
    <row r="2138" spans="3:30" x14ac:dyDescent="0.6">
      <c r="C2138" s="16"/>
      <c r="E2138" s="16"/>
      <c r="H2138" s="16"/>
      <c r="J2138" s="16"/>
      <c r="M2138" s="16"/>
      <c r="O2138" s="16"/>
      <c r="R2138" s="16"/>
      <c r="T2138" s="16"/>
      <c r="W2138" s="16"/>
      <c r="Y2138" s="16"/>
      <c r="AB2138" s="16"/>
      <c r="AD2138" s="16"/>
    </row>
    <row r="2139" spans="3:30" x14ac:dyDescent="0.6">
      <c r="C2139" s="16"/>
      <c r="E2139" s="16"/>
      <c r="H2139" s="16"/>
      <c r="J2139" s="16"/>
      <c r="M2139" s="16"/>
      <c r="O2139" s="16"/>
      <c r="R2139" s="16"/>
      <c r="T2139" s="16"/>
      <c r="W2139" s="16"/>
      <c r="Y2139" s="16"/>
      <c r="AB2139" s="16"/>
      <c r="AD2139" s="16"/>
    </row>
    <row r="2140" spans="3:30" x14ac:dyDescent="0.6">
      <c r="C2140" s="16"/>
      <c r="E2140" s="16"/>
      <c r="H2140" s="16"/>
      <c r="J2140" s="16"/>
      <c r="M2140" s="16"/>
      <c r="O2140" s="16"/>
      <c r="R2140" s="16"/>
      <c r="T2140" s="16"/>
      <c r="W2140" s="16"/>
      <c r="Y2140" s="16"/>
      <c r="AB2140" s="16"/>
      <c r="AD2140" s="16"/>
    </row>
    <row r="2141" spans="3:30" x14ac:dyDescent="0.6">
      <c r="C2141" s="16"/>
      <c r="E2141" s="16"/>
      <c r="H2141" s="16"/>
      <c r="J2141" s="16"/>
      <c r="M2141" s="16"/>
      <c r="O2141" s="16"/>
      <c r="R2141" s="16"/>
      <c r="T2141" s="16"/>
      <c r="W2141" s="16"/>
      <c r="Y2141" s="16"/>
      <c r="AB2141" s="16"/>
      <c r="AD2141" s="16"/>
    </row>
    <row r="2142" spans="3:30" x14ac:dyDescent="0.6">
      <c r="C2142" s="16"/>
      <c r="E2142" s="16"/>
      <c r="H2142" s="16"/>
      <c r="J2142" s="16"/>
      <c r="M2142" s="16"/>
      <c r="O2142" s="16"/>
      <c r="R2142" s="16"/>
      <c r="T2142" s="16"/>
      <c r="W2142" s="16"/>
      <c r="Y2142" s="16"/>
      <c r="AB2142" s="16"/>
      <c r="AD2142" s="16"/>
    </row>
    <row r="2143" spans="3:30" x14ac:dyDescent="0.6">
      <c r="C2143" s="16"/>
      <c r="E2143" s="16"/>
      <c r="H2143" s="16"/>
      <c r="J2143" s="16"/>
      <c r="M2143" s="16"/>
      <c r="O2143" s="16"/>
      <c r="R2143" s="16"/>
      <c r="T2143" s="16"/>
      <c r="W2143" s="16"/>
      <c r="Y2143" s="16"/>
      <c r="AB2143" s="16"/>
      <c r="AD2143" s="16"/>
    </row>
    <row r="2144" spans="3:30" x14ac:dyDescent="0.6">
      <c r="C2144" s="16"/>
      <c r="E2144" s="16"/>
      <c r="H2144" s="16"/>
      <c r="J2144" s="16"/>
      <c r="M2144" s="16"/>
      <c r="O2144" s="16"/>
      <c r="R2144" s="16"/>
      <c r="T2144" s="16"/>
      <c r="W2144" s="16"/>
      <c r="Y2144" s="16"/>
      <c r="AB2144" s="16"/>
      <c r="AD2144" s="16"/>
    </row>
    <row r="2145" spans="3:30" x14ac:dyDescent="0.6">
      <c r="C2145" s="16"/>
      <c r="E2145" s="16"/>
      <c r="H2145" s="16"/>
      <c r="J2145" s="16"/>
      <c r="M2145" s="16"/>
      <c r="O2145" s="16"/>
      <c r="R2145" s="16"/>
      <c r="T2145" s="16"/>
      <c r="W2145" s="16"/>
      <c r="Y2145" s="16"/>
      <c r="AB2145" s="16"/>
      <c r="AD2145" s="16"/>
    </row>
    <row r="2146" spans="3:30" x14ac:dyDescent="0.6">
      <c r="C2146" s="16"/>
      <c r="E2146" s="16"/>
      <c r="H2146" s="16"/>
      <c r="J2146" s="16"/>
      <c r="M2146" s="16"/>
      <c r="O2146" s="16"/>
      <c r="R2146" s="16"/>
      <c r="T2146" s="16"/>
      <c r="W2146" s="16"/>
      <c r="Y2146" s="16"/>
      <c r="AB2146" s="16"/>
      <c r="AD2146" s="16"/>
    </row>
    <row r="2147" spans="3:30" x14ac:dyDescent="0.6">
      <c r="C2147" s="16"/>
      <c r="E2147" s="16"/>
      <c r="H2147" s="16"/>
      <c r="J2147" s="16"/>
      <c r="M2147" s="16"/>
      <c r="O2147" s="16"/>
      <c r="R2147" s="16"/>
      <c r="T2147" s="16"/>
      <c r="W2147" s="16"/>
      <c r="Y2147" s="16"/>
      <c r="AB2147" s="16"/>
      <c r="AD2147" s="16"/>
    </row>
    <row r="2148" spans="3:30" x14ac:dyDescent="0.6">
      <c r="C2148" s="16"/>
      <c r="E2148" s="16"/>
      <c r="H2148" s="16"/>
      <c r="J2148" s="16"/>
      <c r="M2148" s="16"/>
      <c r="O2148" s="16"/>
      <c r="R2148" s="16"/>
      <c r="T2148" s="16"/>
      <c r="W2148" s="16"/>
      <c r="Y2148" s="16"/>
      <c r="AB2148" s="16"/>
      <c r="AD2148" s="16"/>
    </row>
    <row r="2149" spans="3:30" x14ac:dyDescent="0.6">
      <c r="C2149" s="16"/>
      <c r="E2149" s="16"/>
      <c r="H2149" s="16"/>
      <c r="J2149" s="16"/>
      <c r="M2149" s="16"/>
      <c r="O2149" s="16"/>
      <c r="R2149" s="16"/>
      <c r="T2149" s="16"/>
      <c r="W2149" s="16"/>
      <c r="Y2149" s="16"/>
      <c r="AB2149" s="16"/>
      <c r="AD2149" s="16"/>
    </row>
    <row r="2150" spans="3:30" x14ac:dyDescent="0.6">
      <c r="C2150" s="16"/>
      <c r="E2150" s="16"/>
      <c r="H2150" s="16"/>
      <c r="J2150" s="16"/>
      <c r="M2150" s="16"/>
      <c r="O2150" s="16"/>
      <c r="R2150" s="16"/>
      <c r="T2150" s="16"/>
      <c r="W2150" s="16"/>
      <c r="Y2150" s="16"/>
      <c r="AB2150" s="16"/>
      <c r="AD2150" s="16"/>
    </row>
    <row r="2151" spans="3:30" x14ac:dyDescent="0.6">
      <c r="C2151" s="16"/>
      <c r="E2151" s="16"/>
      <c r="H2151" s="16"/>
      <c r="J2151" s="16"/>
      <c r="M2151" s="16"/>
      <c r="O2151" s="16"/>
      <c r="R2151" s="16"/>
      <c r="T2151" s="16"/>
      <c r="W2151" s="16"/>
      <c r="Y2151" s="16"/>
      <c r="AB2151" s="16"/>
      <c r="AD2151" s="16"/>
    </row>
    <row r="2152" spans="3:30" x14ac:dyDescent="0.6">
      <c r="C2152" s="16"/>
      <c r="E2152" s="16"/>
      <c r="H2152" s="16"/>
      <c r="J2152" s="16"/>
      <c r="M2152" s="16"/>
      <c r="O2152" s="16"/>
      <c r="R2152" s="16"/>
      <c r="T2152" s="16"/>
      <c r="W2152" s="16"/>
      <c r="Y2152" s="16"/>
      <c r="AB2152" s="16"/>
      <c r="AD2152" s="16"/>
    </row>
    <row r="2153" spans="3:30" x14ac:dyDescent="0.6">
      <c r="C2153" s="16"/>
      <c r="E2153" s="16"/>
      <c r="H2153" s="16"/>
      <c r="J2153" s="16"/>
      <c r="M2153" s="16"/>
      <c r="O2153" s="16"/>
      <c r="R2153" s="16"/>
      <c r="T2153" s="16"/>
      <c r="W2153" s="16"/>
      <c r="Y2153" s="16"/>
      <c r="AB2153" s="16"/>
      <c r="AD2153" s="16"/>
    </row>
    <row r="2154" spans="3:30" x14ac:dyDescent="0.6">
      <c r="C2154" s="16"/>
      <c r="E2154" s="16"/>
      <c r="H2154" s="16"/>
      <c r="J2154" s="16"/>
      <c r="M2154" s="16"/>
      <c r="O2154" s="16"/>
      <c r="R2154" s="16"/>
      <c r="T2154" s="16"/>
      <c r="W2154" s="16"/>
      <c r="Y2154" s="16"/>
      <c r="AB2154" s="16"/>
      <c r="AD2154" s="16"/>
    </row>
    <row r="2155" spans="3:30" x14ac:dyDescent="0.6">
      <c r="C2155" s="16"/>
      <c r="E2155" s="16"/>
      <c r="H2155" s="16"/>
      <c r="J2155" s="16"/>
      <c r="M2155" s="16"/>
      <c r="O2155" s="16"/>
      <c r="R2155" s="16"/>
      <c r="T2155" s="16"/>
      <c r="W2155" s="16"/>
      <c r="Y2155" s="16"/>
      <c r="AB2155" s="16"/>
      <c r="AD2155" s="16"/>
    </row>
    <row r="2156" spans="3:30" x14ac:dyDescent="0.6">
      <c r="C2156" s="16"/>
      <c r="E2156" s="16"/>
      <c r="H2156" s="16"/>
      <c r="J2156" s="16"/>
      <c r="M2156" s="16"/>
      <c r="O2156" s="16"/>
      <c r="R2156" s="16"/>
      <c r="T2156" s="16"/>
      <c r="W2156" s="16"/>
      <c r="Y2156" s="16"/>
      <c r="AB2156" s="16"/>
      <c r="AD2156" s="16"/>
    </row>
    <row r="2157" spans="3:30" x14ac:dyDescent="0.6">
      <c r="C2157" s="16"/>
      <c r="E2157" s="16"/>
      <c r="H2157" s="16"/>
      <c r="J2157" s="16"/>
      <c r="M2157" s="16"/>
      <c r="O2157" s="16"/>
      <c r="R2157" s="16"/>
      <c r="T2157" s="16"/>
      <c r="W2157" s="16"/>
      <c r="Y2157" s="16"/>
      <c r="AB2157" s="16"/>
      <c r="AD2157" s="16"/>
    </row>
    <row r="2158" spans="3:30" x14ac:dyDescent="0.6">
      <c r="C2158" s="16"/>
      <c r="E2158" s="16"/>
      <c r="H2158" s="16"/>
      <c r="J2158" s="16"/>
      <c r="M2158" s="16"/>
      <c r="O2158" s="16"/>
      <c r="R2158" s="16"/>
      <c r="T2158" s="16"/>
      <c r="W2158" s="16"/>
      <c r="Y2158" s="16"/>
      <c r="AB2158" s="16"/>
      <c r="AD2158" s="16"/>
    </row>
    <row r="2159" spans="3:30" x14ac:dyDescent="0.6">
      <c r="C2159" s="16"/>
      <c r="E2159" s="16"/>
      <c r="H2159" s="16"/>
      <c r="J2159" s="16"/>
      <c r="M2159" s="16"/>
      <c r="O2159" s="16"/>
      <c r="R2159" s="16"/>
      <c r="T2159" s="16"/>
      <c r="W2159" s="16"/>
      <c r="Y2159" s="16"/>
      <c r="AB2159" s="16"/>
      <c r="AD2159" s="16"/>
    </row>
    <row r="2160" spans="3:30" x14ac:dyDescent="0.6">
      <c r="C2160" s="16"/>
      <c r="E2160" s="16"/>
      <c r="H2160" s="16"/>
      <c r="J2160" s="16"/>
      <c r="M2160" s="16"/>
      <c r="O2160" s="16"/>
      <c r="R2160" s="16"/>
      <c r="T2160" s="16"/>
      <c r="W2160" s="16"/>
      <c r="Y2160" s="16"/>
      <c r="AB2160" s="16"/>
      <c r="AD2160" s="16"/>
    </row>
    <row r="2161" spans="3:30" x14ac:dyDescent="0.6">
      <c r="C2161" s="16"/>
      <c r="E2161" s="16"/>
      <c r="H2161" s="16"/>
      <c r="J2161" s="16"/>
      <c r="M2161" s="16"/>
      <c r="O2161" s="16"/>
      <c r="R2161" s="16"/>
      <c r="T2161" s="16"/>
      <c r="W2161" s="16"/>
      <c r="Y2161" s="16"/>
      <c r="AB2161" s="16"/>
      <c r="AD2161" s="16"/>
    </row>
    <row r="2162" spans="3:30" x14ac:dyDescent="0.6">
      <c r="C2162" s="16"/>
      <c r="E2162" s="16"/>
      <c r="H2162" s="16"/>
      <c r="J2162" s="16"/>
      <c r="M2162" s="16"/>
      <c r="O2162" s="16"/>
      <c r="R2162" s="16"/>
      <c r="T2162" s="16"/>
      <c r="W2162" s="16"/>
      <c r="Y2162" s="16"/>
      <c r="AB2162" s="16"/>
      <c r="AD2162" s="16"/>
    </row>
    <row r="2163" spans="3:30" x14ac:dyDescent="0.6">
      <c r="C2163" s="16"/>
      <c r="E2163" s="16"/>
      <c r="H2163" s="16"/>
      <c r="J2163" s="16"/>
      <c r="M2163" s="16"/>
      <c r="O2163" s="16"/>
      <c r="R2163" s="16"/>
      <c r="T2163" s="16"/>
      <c r="W2163" s="16"/>
      <c r="Y2163" s="16"/>
      <c r="AB2163" s="16"/>
      <c r="AD2163" s="16"/>
    </row>
    <row r="2164" spans="3:30" x14ac:dyDescent="0.6">
      <c r="C2164" s="16"/>
      <c r="E2164" s="16"/>
      <c r="H2164" s="16"/>
      <c r="J2164" s="16"/>
      <c r="M2164" s="16"/>
      <c r="O2164" s="16"/>
      <c r="R2164" s="16"/>
      <c r="T2164" s="16"/>
      <c r="W2164" s="16"/>
      <c r="Y2164" s="16"/>
      <c r="AB2164" s="16"/>
      <c r="AD2164" s="16"/>
    </row>
    <row r="2165" spans="3:30" x14ac:dyDescent="0.6">
      <c r="C2165" s="16"/>
      <c r="E2165" s="16"/>
      <c r="H2165" s="16"/>
      <c r="J2165" s="16"/>
      <c r="M2165" s="16"/>
      <c r="O2165" s="16"/>
      <c r="R2165" s="16"/>
      <c r="T2165" s="16"/>
      <c r="W2165" s="16"/>
      <c r="Y2165" s="16"/>
      <c r="AB2165" s="16"/>
      <c r="AD2165" s="16"/>
    </row>
    <row r="2166" spans="3:30" x14ac:dyDescent="0.6">
      <c r="C2166" s="16"/>
      <c r="E2166" s="16"/>
      <c r="H2166" s="16"/>
      <c r="J2166" s="16"/>
      <c r="M2166" s="16"/>
      <c r="O2166" s="16"/>
      <c r="R2166" s="16"/>
      <c r="T2166" s="16"/>
      <c r="W2166" s="16"/>
      <c r="Y2166" s="16"/>
      <c r="AB2166" s="16"/>
      <c r="AD2166" s="16"/>
    </row>
    <row r="2167" spans="3:30" x14ac:dyDescent="0.6">
      <c r="C2167" s="16"/>
      <c r="E2167" s="16"/>
      <c r="H2167" s="16"/>
      <c r="J2167" s="16"/>
      <c r="M2167" s="16"/>
      <c r="O2167" s="16"/>
      <c r="R2167" s="16"/>
      <c r="T2167" s="16"/>
      <c r="W2167" s="16"/>
      <c r="Y2167" s="16"/>
      <c r="AB2167" s="16"/>
      <c r="AD2167" s="16"/>
    </row>
    <row r="2168" spans="3:30" x14ac:dyDescent="0.6">
      <c r="C2168" s="16"/>
      <c r="E2168" s="16"/>
      <c r="H2168" s="16"/>
      <c r="J2168" s="16"/>
      <c r="M2168" s="16"/>
      <c r="O2168" s="16"/>
      <c r="R2168" s="16"/>
      <c r="T2168" s="16"/>
      <c r="W2168" s="16"/>
      <c r="Y2168" s="16"/>
      <c r="AB2168" s="16"/>
      <c r="AD2168" s="16"/>
    </row>
    <row r="2169" spans="3:30" x14ac:dyDescent="0.6">
      <c r="C2169" s="16"/>
      <c r="E2169" s="16"/>
      <c r="H2169" s="16"/>
      <c r="J2169" s="16"/>
      <c r="M2169" s="16"/>
      <c r="O2169" s="16"/>
      <c r="R2169" s="16"/>
      <c r="T2169" s="16"/>
      <c r="W2169" s="16"/>
      <c r="Y2169" s="16"/>
      <c r="AB2169" s="16"/>
      <c r="AD2169" s="16"/>
    </row>
    <row r="2170" spans="3:30" x14ac:dyDescent="0.6">
      <c r="C2170" s="16"/>
      <c r="E2170" s="16"/>
      <c r="H2170" s="16"/>
      <c r="J2170" s="16"/>
      <c r="M2170" s="16"/>
      <c r="O2170" s="16"/>
      <c r="R2170" s="16"/>
      <c r="T2170" s="16"/>
      <c r="W2170" s="16"/>
      <c r="Y2170" s="16"/>
      <c r="AB2170" s="16"/>
      <c r="AD2170" s="16"/>
    </row>
    <row r="2171" spans="3:30" x14ac:dyDescent="0.6">
      <c r="C2171" s="16"/>
      <c r="E2171" s="16"/>
      <c r="H2171" s="16"/>
      <c r="J2171" s="16"/>
      <c r="M2171" s="16"/>
      <c r="O2171" s="16"/>
      <c r="R2171" s="16"/>
      <c r="T2171" s="16"/>
      <c r="W2171" s="16"/>
      <c r="Y2171" s="16"/>
      <c r="AB2171" s="16"/>
      <c r="AD2171" s="16"/>
    </row>
    <row r="2172" spans="3:30" x14ac:dyDescent="0.6">
      <c r="C2172" s="16"/>
      <c r="E2172" s="16"/>
      <c r="H2172" s="16"/>
      <c r="J2172" s="16"/>
      <c r="M2172" s="16"/>
      <c r="O2172" s="16"/>
      <c r="R2172" s="16"/>
      <c r="T2172" s="16"/>
      <c r="W2172" s="16"/>
      <c r="Y2172" s="16"/>
      <c r="AB2172" s="16"/>
      <c r="AD2172" s="16"/>
    </row>
    <row r="2173" spans="3:30" x14ac:dyDescent="0.6">
      <c r="C2173" s="16"/>
      <c r="E2173" s="16"/>
      <c r="H2173" s="16"/>
      <c r="J2173" s="16"/>
      <c r="M2173" s="16"/>
      <c r="O2173" s="16"/>
      <c r="R2173" s="16"/>
      <c r="T2173" s="16"/>
      <c r="W2173" s="16"/>
      <c r="Y2173" s="16"/>
      <c r="AB2173" s="16"/>
      <c r="AD2173" s="16"/>
    </row>
    <row r="2174" spans="3:30" x14ac:dyDescent="0.6">
      <c r="C2174" s="16"/>
      <c r="E2174" s="16"/>
      <c r="H2174" s="16"/>
      <c r="J2174" s="16"/>
      <c r="M2174" s="16"/>
      <c r="O2174" s="16"/>
      <c r="R2174" s="16"/>
      <c r="T2174" s="16"/>
      <c r="W2174" s="16"/>
      <c r="Y2174" s="16"/>
      <c r="AB2174" s="16"/>
      <c r="AD2174" s="16"/>
    </row>
    <row r="2175" spans="3:30" x14ac:dyDescent="0.6">
      <c r="C2175" s="16"/>
      <c r="E2175" s="16"/>
      <c r="H2175" s="16"/>
      <c r="J2175" s="16"/>
      <c r="M2175" s="16"/>
      <c r="O2175" s="16"/>
      <c r="R2175" s="16"/>
      <c r="T2175" s="16"/>
      <c r="W2175" s="16"/>
      <c r="Y2175" s="16"/>
      <c r="AB2175" s="16"/>
      <c r="AD2175" s="16"/>
    </row>
    <row r="2176" spans="3:30" x14ac:dyDescent="0.6">
      <c r="C2176" s="16"/>
      <c r="E2176" s="16"/>
      <c r="H2176" s="16"/>
      <c r="J2176" s="16"/>
      <c r="M2176" s="16"/>
      <c r="O2176" s="16"/>
      <c r="R2176" s="16"/>
      <c r="T2176" s="16"/>
      <c r="W2176" s="16"/>
      <c r="Y2176" s="16"/>
      <c r="AB2176" s="16"/>
      <c r="AD2176" s="16"/>
    </row>
    <row r="2177" spans="3:30" x14ac:dyDescent="0.6">
      <c r="C2177" s="16"/>
      <c r="E2177" s="16"/>
      <c r="H2177" s="16"/>
      <c r="J2177" s="16"/>
      <c r="M2177" s="16"/>
      <c r="O2177" s="16"/>
      <c r="R2177" s="16"/>
      <c r="T2177" s="16"/>
      <c r="W2177" s="16"/>
      <c r="Y2177" s="16"/>
      <c r="AB2177" s="16"/>
      <c r="AD2177" s="16"/>
    </row>
    <row r="2178" spans="3:30" x14ac:dyDescent="0.6">
      <c r="C2178" s="16"/>
      <c r="E2178" s="16"/>
      <c r="H2178" s="16"/>
      <c r="J2178" s="16"/>
      <c r="M2178" s="16"/>
      <c r="O2178" s="16"/>
      <c r="R2178" s="16"/>
      <c r="T2178" s="16"/>
      <c r="W2178" s="16"/>
      <c r="Y2178" s="16"/>
      <c r="AB2178" s="16"/>
      <c r="AD2178" s="16"/>
    </row>
    <row r="2179" spans="3:30" x14ac:dyDescent="0.6">
      <c r="C2179" s="16"/>
      <c r="E2179" s="16"/>
      <c r="H2179" s="16"/>
      <c r="J2179" s="16"/>
      <c r="M2179" s="16"/>
      <c r="O2179" s="16"/>
      <c r="R2179" s="16"/>
      <c r="T2179" s="16"/>
      <c r="W2179" s="16"/>
      <c r="Y2179" s="16"/>
      <c r="AB2179" s="16"/>
      <c r="AD2179" s="16"/>
    </row>
    <row r="2180" spans="3:30" x14ac:dyDescent="0.6">
      <c r="C2180" s="16"/>
      <c r="E2180" s="16"/>
      <c r="H2180" s="16"/>
      <c r="J2180" s="16"/>
      <c r="M2180" s="16"/>
      <c r="O2180" s="16"/>
      <c r="R2180" s="16"/>
      <c r="T2180" s="16"/>
      <c r="W2180" s="16"/>
      <c r="Y2180" s="16"/>
      <c r="AB2180" s="16"/>
      <c r="AD2180" s="16"/>
    </row>
    <row r="2181" spans="3:30" x14ac:dyDescent="0.6">
      <c r="C2181" s="16"/>
      <c r="E2181" s="16"/>
      <c r="H2181" s="16"/>
      <c r="J2181" s="16"/>
      <c r="M2181" s="16"/>
      <c r="O2181" s="16"/>
      <c r="R2181" s="16"/>
      <c r="T2181" s="16"/>
      <c r="W2181" s="16"/>
      <c r="Y2181" s="16"/>
      <c r="AB2181" s="16"/>
      <c r="AD2181" s="16"/>
    </row>
    <row r="2182" spans="3:30" x14ac:dyDescent="0.6">
      <c r="C2182" s="16"/>
      <c r="E2182" s="16"/>
      <c r="H2182" s="16"/>
      <c r="J2182" s="16"/>
      <c r="M2182" s="16"/>
      <c r="O2182" s="16"/>
      <c r="R2182" s="16"/>
      <c r="T2182" s="16"/>
      <c r="W2182" s="16"/>
      <c r="Y2182" s="16"/>
      <c r="AB2182" s="16"/>
      <c r="AD2182" s="16"/>
    </row>
    <row r="2183" spans="3:30" x14ac:dyDescent="0.6">
      <c r="C2183" s="16"/>
      <c r="E2183" s="16"/>
      <c r="H2183" s="16"/>
      <c r="J2183" s="16"/>
      <c r="M2183" s="16"/>
      <c r="O2183" s="16"/>
      <c r="R2183" s="16"/>
      <c r="T2183" s="16"/>
      <c r="W2183" s="16"/>
      <c r="Y2183" s="16"/>
      <c r="AB2183" s="16"/>
      <c r="AD2183" s="16"/>
    </row>
    <row r="2184" spans="3:30" x14ac:dyDescent="0.6">
      <c r="C2184" s="16"/>
      <c r="E2184" s="16"/>
      <c r="H2184" s="16"/>
      <c r="J2184" s="16"/>
      <c r="M2184" s="16"/>
      <c r="O2184" s="16"/>
      <c r="R2184" s="16"/>
      <c r="T2184" s="16"/>
      <c r="W2184" s="16"/>
      <c r="Y2184" s="16"/>
      <c r="AB2184" s="16"/>
      <c r="AD2184" s="16"/>
    </row>
    <row r="2185" spans="3:30" x14ac:dyDescent="0.6">
      <c r="C2185" s="16"/>
      <c r="E2185" s="16"/>
      <c r="H2185" s="16"/>
      <c r="J2185" s="16"/>
      <c r="M2185" s="16"/>
      <c r="O2185" s="16"/>
      <c r="R2185" s="16"/>
      <c r="T2185" s="16"/>
      <c r="W2185" s="16"/>
      <c r="Y2185" s="16"/>
      <c r="AB2185" s="16"/>
      <c r="AD2185" s="16"/>
    </row>
    <row r="2186" spans="3:30" x14ac:dyDescent="0.6">
      <c r="C2186" s="16"/>
      <c r="E2186" s="16"/>
      <c r="H2186" s="16"/>
      <c r="J2186" s="16"/>
      <c r="M2186" s="16"/>
      <c r="O2186" s="16"/>
      <c r="R2186" s="16"/>
      <c r="T2186" s="16"/>
      <c r="W2186" s="16"/>
      <c r="Y2186" s="16"/>
      <c r="AB2186" s="16"/>
      <c r="AD2186" s="16"/>
    </row>
    <row r="2187" spans="3:30" x14ac:dyDescent="0.6">
      <c r="C2187" s="16"/>
      <c r="E2187" s="16"/>
      <c r="H2187" s="16"/>
      <c r="J2187" s="16"/>
      <c r="M2187" s="16"/>
      <c r="O2187" s="16"/>
      <c r="R2187" s="16"/>
      <c r="T2187" s="16"/>
      <c r="W2187" s="16"/>
      <c r="Y2187" s="16"/>
      <c r="AB2187" s="16"/>
      <c r="AD2187" s="16"/>
    </row>
    <row r="2188" spans="3:30" x14ac:dyDescent="0.6">
      <c r="C2188" s="16"/>
      <c r="E2188" s="16"/>
      <c r="H2188" s="16"/>
      <c r="J2188" s="16"/>
      <c r="M2188" s="16"/>
      <c r="O2188" s="16"/>
      <c r="R2188" s="16"/>
      <c r="T2188" s="16"/>
      <c r="W2188" s="16"/>
      <c r="Y2188" s="16"/>
      <c r="AB2188" s="16"/>
      <c r="AD2188" s="16"/>
    </row>
    <row r="2189" spans="3:30" x14ac:dyDescent="0.6">
      <c r="C2189" s="16"/>
      <c r="E2189" s="16"/>
      <c r="H2189" s="16"/>
      <c r="J2189" s="16"/>
      <c r="M2189" s="16"/>
      <c r="O2189" s="16"/>
      <c r="R2189" s="16"/>
      <c r="T2189" s="16"/>
      <c r="W2189" s="16"/>
      <c r="Y2189" s="16"/>
      <c r="AB2189" s="16"/>
      <c r="AD2189" s="16"/>
    </row>
    <row r="2190" spans="3:30" x14ac:dyDescent="0.6">
      <c r="C2190" s="16"/>
      <c r="E2190" s="16"/>
      <c r="H2190" s="16"/>
      <c r="J2190" s="16"/>
      <c r="M2190" s="16"/>
      <c r="O2190" s="16"/>
      <c r="R2190" s="16"/>
      <c r="T2190" s="16"/>
      <c r="W2190" s="16"/>
      <c r="Y2190" s="16"/>
      <c r="AB2190" s="16"/>
      <c r="AD2190" s="16"/>
    </row>
    <row r="2191" spans="3:30" x14ac:dyDescent="0.6">
      <c r="C2191" s="16"/>
      <c r="E2191" s="16"/>
      <c r="H2191" s="16"/>
      <c r="J2191" s="16"/>
      <c r="M2191" s="16"/>
      <c r="O2191" s="16"/>
      <c r="R2191" s="16"/>
      <c r="T2191" s="16"/>
      <c r="W2191" s="16"/>
      <c r="Y2191" s="16"/>
      <c r="AB2191" s="16"/>
      <c r="AD2191" s="16"/>
    </row>
    <row r="2192" spans="3:30" x14ac:dyDescent="0.6">
      <c r="C2192" s="16"/>
      <c r="E2192" s="16"/>
      <c r="H2192" s="16"/>
      <c r="J2192" s="16"/>
      <c r="M2192" s="16"/>
      <c r="O2192" s="16"/>
      <c r="R2192" s="16"/>
      <c r="T2192" s="16"/>
      <c r="W2192" s="16"/>
      <c r="Y2192" s="16"/>
      <c r="AB2192" s="16"/>
      <c r="AD2192" s="16"/>
    </row>
    <row r="2193" spans="3:30" x14ac:dyDescent="0.6">
      <c r="C2193" s="16"/>
      <c r="E2193" s="16"/>
      <c r="H2193" s="16"/>
      <c r="J2193" s="16"/>
      <c r="M2193" s="16"/>
      <c r="O2193" s="16"/>
      <c r="R2193" s="16"/>
      <c r="T2193" s="16"/>
      <c r="W2193" s="16"/>
      <c r="Y2193" s="16"/>
      <c r="AB2193" s="16"/>
      <c r="AD2193" s="16"/>
    </row>
    <row r="2194" spans="3:30" x14ac:dyDescent="0.6">
      <c r="C2194" s="16"/>
      <c r="E2194" s="16"/>
      <c r="H2194" s="16"/>
      <c r="J2194" s="16"/>
      <c r="M2194" s="16"/>
      <c r="O2194" s="16"/>
      <c r="R2194" s="16"/>
      <c r="T2194" s="16"/>
      <c r="W2194" s="16"/>
      <c r="Y2194" s="16"/>
      <c r="AB2194" s="16"/>
      <c r="AD2194" s="16"/>
    </row>
    <row r="2195" spans="3:30" x14ac:dyDescent="0.6">
      <c r="C2195" s="16"/>
      <c r="E2195" s="16"/>
      <c r="H2195" s="16"/>
      <c r="J2195" s="16"/>
      <c r="M2195" s="16"/>
      <c r="O2195" s="16"/>
      <c r="R2195" s="16"/>
      <c r="T2195" s="16"/>
      <c r="W2195" s="16"/>
      <c r="Y2195" s="16"/>
      <c r="AB2195" s="16"/>
      <c r="AD2195" s="16"/>
    </row>
    <row r="2196" spans="3:30" x14ac:dyDescent="0.6">
      <c r="C2196" s="16"/>
      <c r="E2196" s="16"/>
      <c r="H2196" s="16"/>
      <c r="J2196" s="16"/>
      <c r="M2196" s="16"/>
      <c r="O2196" s="16"/>
      <c r="R2196" s="16"/>
      <c r="T2196" s="16"/>
      <c r="W2196" s="16"/>
      <c r="Y2196" s="16"/>
      <c r="AB2196" s="16"/>
      <c r="AD2196" s="16"/>
    </row>
    <row r="2197" spans="3:30" x14ac:dyDescent="0.6">
      <c r="C2197" s="16"/>
      <c r="E2197" s="16"/>
      <c r="H2197" s="16"/>
      <c r="J2197" s="16"/>
      <c r="M2197" s="16"/>
      <c r="O2197" s="16"/>
      <c r="R2197" s="16"/>
      <c r="T2197" s="16"/>
      <c r="W2197" s="16"/>
      <c r="Y2197" s="16"/>
      <c r="AB2197" s="16"/>
      <c r="AD2197" s="16"/>
    </row>
    <row r="2198" spans="3:30" x14ac:dyDescent="0.6">
      <c r="C2198" s="16"/>
      <c r="E2198" s="16"/>
      <c r="H2198" s="16"/>
      <c r="J2198" s="16"/>
      <c r="M2198" s="16"/>
      <c r="O2198" s="16"/>
      <c r="R2198" s="16"/>
      <c r="T2198" s="16"/>
      <c r="W2198" s="16"/>
      <c r="Y2198" s="16"/>
      <c r="AB2198" s="16"/>
      <c r="AD2198" s="16"/>
    </row>
    <row r="2199" spans="3:30" x14ac:dyDescent="0.6">
      <c r="C2199" s="16"/>
      <c r="E2199" s="16"/>
      <c r="H2199" s="16"/>
      <c r="J2199" s="16"/>
      <c r="M2199" s="16"/>
      <c r="O2199" s="16"/>
      <c r="R2199" s="16"/>
      <c r="T2199" s="16"/>
      <c r="W2199" s="16"/>
      <c r="Y2199" s="16"/>
      <c r="AB2199" s="16"/>
      <c r="AD2199" s="16"/>
    </row>
    <row r="2200" spans="3:30" x14ac:dyDescent="0.6">
      <c r="C2200" s="16"/>
      <c r="E2200" s="16"/>
      <c r="H2200" s="16"/>
      <c r="J2200" s="16"/>
      <c r="M2200" s="16"/>
      <c r="O2200" s="16"/>
      <c r="R2200" s="16"/>
      <c r="T2200" s="16"/>
      <c r="W2200" s="16"/>
      <c r="Y2200" s="16"/>
      <c r="AB2200" s="16"/>
      <c r="AD2200" s="16"/>
    </row>
    <row r="2201" spans="3:30" x14ac:dyDescent="0.6">
      <c r="C2201" s="16"/>
      <c r="E2201" s="16"/>
      <c r="H2201" s="16"/>
      <c r="J2201" s="16"/>
      <c r="M2201" s="16"/>
      <c r="O2201" s="16"/>
      <c r="R2201" s="16"/>
      <c r="T2201" s="16"/>
      <c r="W2201" s="16"/>
      <c r="Y2201" s="16"/>
      <c r="AB2201" s="16"/>
      <c r="AD2201" s="16"/>
    </row>
    <row r="2202" spans="3:30" x14ac:dyDescent="0.6">
      <c r="C2202" s="16"/>
      <c r="E2202" s="16"/>
      <c r="H2202" s="16"/>
      <c r="J2202" s="16"/>
      <c r="M2202" s="16"/>
      <c r="O2202" s="16"/>
      <c r="R2202" s="16"/>
      <c r="T2202" s="16"/>
      <c r="W2202" s="16"/>
      <c r="Y2202" s="16"/>
      <c r="AB2202" s="16"/>
      <c r="AD2202" s="16"/>
    </row>
    <row r="2203" spans="3:30" x14ac:dyDescent="0.6">
      <c r="C2203" s="16"/>
      <c r="E2203" s="16"/>
      <c r="H2203" s="16"/>
      <c r="J2203" s="16"/>
      <c r="M2203" s="16"/>
      <c r="O2203" s="16"/>
      <c r="R2203" s="16"/>
      <c r="T2203" s="16"/>
      <c r="W2203" s="16"/>
      <c r="Y2203" s="16"/>
      <c r="AB2203" s="16"/>
      <c r="AD2203" s="16"/>
    </row>
    <row r="2204" spans="3:30" x14ac:dyDescent="0.6">
      <c r="C2204" s="16"/>
      <c r="E2204" s="16"/>
      <c r="H2204" s="16"/>
      <c r="J2204" s="16"/>
      <c r="M2204" s="16"/>
      <c r="O2204" s="16"/>
      <c r="R2204" s="16"/>
      <c r="T2204" s="16"/>
      <c r="W2204" s="16"/>
      <c r="Y2204" s="16"/>
      <c r="AB2204" s="16"/>
      <c r="AD2204" s="16"/>
    </row>
    <row r="2205" spans="3:30" x14ac:dyDescent="0.6">
      <c r="C2205" s="16"/>
      <c r="E2205" s="16"/>
      <c r="H2205" s="16"/>
      <c r="J2205" s="16"/>
      <c r="M2205" s="16"/>
      <c r="O2205" s="16"/>
      <c r="R2205" s="16"/>
      <c r="T2205" s="16"/>
      <c r="W2205" s="16"/>
      <c r="Y2205" s="16"/>
      <c r="AB2205" s="16"/>
      <c r="AD2205" s="16"/>
    </row>
    <row r="2206" spans="3:30" x14ac:dyDescent="0.6">
      <c r="C2206" s="16"/>
      <c r="E2206" s="16"/>
      <c r="H2206" s="16"/>
      <c r="J2206" s="16"/>
      <c r="M2206" s="16"/>
      <c r="O2206" s="16"/>
      <c r="R2206" s="16"/>
      <c r="T2206" s="16"/>
      <c r="W2206" s="16"/>
      <c r="Y2206" s="16"/>
      <c r="AB2206" s="16"/>
      <c r="AD2206" s="16"/>
    </row>
    <row r="2207" spans="3:30" x14ac:dyDescent="0.6">
      <c r="C2207" s="16"/>
      <c r="E2207" s="16"/>
      <c r="H2207" s="16"/>
      <c r="J2207" s="16"/>
      <c r="M2207" s="16"/>
      <c r="O2207" s="16"/>
      <c r="R2207" s="16"/>
      <c r="T2207" s="16"/>
      <c r="W2207" s="16"/>
      <c r="Y2207" s="16"/>
      <c r="AB2207" s="16"/>
      <c r="AD2207" s="16"/>
    </row>
    <row r="2208" spans="3:30" x14ac:dyDescent="0.6">
      <c r="C2208" s="16"/>
      <c r="E2208" s="16"/>
      <c r="H2208" s="16"/>
      <c r="J2208" s="16"/>
      <c r="M2208" s="16"/>
      <c r="O2208" s="16"/>
      <c r="R2208" s="16"/>
      <c r="T2208" s="16"/>
      <c r="W2208" s="16"/>
      <c r="Y2208" s="16"/>
      <c r="AB2208" s="16"/>
      <c r="AD2208" s="16"/>
    </row>
    <row r="2209" spans="3:30" x14ac:dyDescent="0.6">
      <c r="C2209" s="16"/>
      <c r="E2209" s="16"/>
      <c r="H2209" s="16"/>
      <c r="J2209" s="16"/>
      <c r="M2209" s="16"/>
      <c r="O2209" s="16"/>
      <c r="R2209" s="16"/>
      <c r="T2209" s="16"/>
      <c r="W2209" s="16"/>
      <c r="Y2209" s="16"/>
      <c r="AB2209" s="16"/>
      <c r="AD2209" s="16"/>
    </row>
    <row r="2210" spans="3:30" x14ac:dyDescent="0.6">
      <c r="C2210" s="16"/>
      <c r="E2210" s="16"/>
      <c r="H2210" s="16"/>
      <c r="J2210" s="16"/>
      <c r="M2210" s="16"/>
      <c r="O2210" s="16"/>
      <c r="R2210" s="16"/>
      <c r="T2210" s="16"/>
      <c r="W2210" s="16"/>
      <c r="Y2210" s="16"/>
      <c r="AB2210" s="16"/>
      <c r="AD2210" s="16"/>
    </row>
    <row r="2211" spans="3:30" x14ac:dyDescent="0.6">
      <c r="C2211" s="16"/>
      <c r="E2211" s="16"/>
      <c r="H2211" s="16"/>
      <c r="J2211" s="16"/>
      <c r="M2211" s="16"/>
      <c r="O2211" s="16"/>
      <c r="R2211" s="16"/>
      <c r="T2211" s="16"/>
      <c r="W2211" s="16"/>
      <c r="Y2211" s="16"/>
      <c r="AB2211" s="16"/>
      <c r="AD2211" s="16"/>
    </row>
    <row r="2212" spans="3:30" x14ac:dyDescent="0.6">
      <c r="C2212" s="16"/>
      <c r="E2212" s="16"/>
      <c r="H2212" s="16"/>
      <c r="J2212" s="16"/>
      <c r="M2212" s="16"/>
      <c r="O2212" s="16"/>
      <c r="R2212" s="16"/>
      <c r="T2212" s="16"/>
      <c r="W2212" s="16"/>
      <c r="Y2212" s="16"/>
      <c r="AB2212" s="16"/>
      <c r="AD2212" s="16"/>
    </row>
    <row r="2213" spans="3:30" x14ac:dyDescent="0.6">
      <c r="C2213" s="16"/>
      <c r="E2213" s="16"/>
      <c r="H2213" s="16"/>
      <c r="J2213" s="16"/>
      <c r="M2213" s="16"/>
      <c r="O2213" s="16"/>
      <c r="R2213" s="16"/>
      <c r="T2213" s="16"/>
      <c r="W2213" s="16"/>
      <c r="Y2213" s="16"/>
      <c r="AB2213" s="16"/>
      <c r="AD2213" s="16"/>
    </row>
    <row r="2214" spans="3:30" x14ac:dyDescent="0.6">
      <c r="C2214" s="16"/>
      <c r="E2214" s="16"/>
      <c r="H2214" s="16"/>
      <c r="J2214" s="16"/>
      <c r="M2214" s="16"/>
      <c r="O2214" s="16"/>
      <c r="R2214" s="16"/>
      <c r="T2214" s="16"/>
      <c r="W2214" s="16"/>
      <c r="Y2214" s="16"/>
      <c r="AB2214" s="16"/>
      <c r="AD2214" s="16"/>
    </row>
    <row r="2215" spans="3:30" x14ac:dyDescent="0.6">
      <c r="C2215" s="16"/>
      <c r="E2215" s="16"/>
      <c r="H2215" s="16"/>
      <c r="J2215" s="16"/>
      <c r="M2215" s="16"/>
      <c r="O2215" s="16"/>
      <c r="R2215" s="16"/>
      <c r="T2215" s="16"/>
      <c r="W2215" s="16"/>
      <c r="Y2215" s="16"/>
      <c r="AB2215" s="16"/>
      <c r="AD2215" s="16"/>
    </row>
    <row r="2216" spans="3:30" x14ac:dyDescent="0.6">
      <c r="C2216" s="16"/>
      <c r="E2216" s="16"/>
      <c r="H2216" s="16"/>
      <c r="J2216" s="16"/>
      <c r="M2216" s="16"/>
      <c r="O2216" s="16"/>
      <c r="R2216" s="16"/>
      <c r="T2216" s="16"/>
      <c r="W2216" s="16"/>
      <c r="Y2216" s="16"/>
      <c r="AB2216" s="16"/>
      <c r="AD2216" s="16"/>
    </row>
    <row r="2217" spans="3:30" x14ac:dyDescent="0.6">
      <c r="C2217" s="16"/>
      <c r="E2217" s="16"/>
      <c r="H2217" s="16"/>
      <c r="J2217" s="16"/>
      <c r="M2217" s="16"/>
      <c r="O2217" s="16"/>
      <c r="R2217" s="16"/>
      <c r="T2217" s="16"/>
      <c r="W2217" s="16"/>
      <c r="Y2217" s="16"/>
      <c r="AB2217" s="16"/>
      <c r="AD2217" s="16"/>
    </row>
    <row r="2218" spans="3:30" x14ac:dyDescent="0.6">
      <c r="C2218" s="16"/>
      <c r="E2218" s="16"/>
      <c r="H2218" s="16"/>
      <c r="J2218" s="16"/>
      <c r="M2218" s="16"/>
      <c r="O2218" s="16"/>
      <c r="R2218" s="16"/>
      <c r="T2218" s="16"/>
      <c r="W2218" s="16"/>
      <c r="Y2218" s="16"/>
      <c r="AB2218" s="16"/>
      <c r="AD2218" s="16"/>
    </row>
    <row r="2219" spans="3:30" x14ac:dyDescent="0.6">
      <c r="C2219" s="16"/>
      <c r="E2219" s="16"/>
      <c r="H2219" s="16"/>
      <c r="J2219" s="16"/>
      <c r="M2219" s="16"/>
      <c r="O2219" s="16"/>
      <c r="R2219" s="16"/>
      <c r="T2219" s="16"/>
      <c r="W2219" s="16"/>
      <c r="Y2219" s="16"/>
      <c r="AB2219" s="16"/>
      <c r="AD2219" s="16"/>
    </row>
    <row r="2220" spans="3:30" x14ac:dyDescent="0.6">
      <c r="C2220" s="16"/>
      <c r="E2220" s="16"/>
      <c r="H2220" s="16"/>
      <c r="J2220" s="16"/>
      <c r="M2220" s="16"/>
      <c r="O2220" s="16"/>
      <c r="R2220" s="16"/>
      <c r="T2220" s="16"/>
      <c r="W2220" s="16"/>
      <c r="Y2220" s="16"/>
      <c r="AB2220" s="16"/>
      <c r="AD2220" s="16"/>
    </row>
    <row r="2221" spans="3:30" x14ac:dyDescent="0.6">
      <c r="C2221" s="16"/>
      <c r="E2221" s="16"/>
      <c r="H2221" s="16"/>
      <c r="J2221" s="16"/>
      <c r="M2221" s="16"/>
      <c r="O2221" s="16"/>
      <c r="R2221" s="16"/>
      <c r="T2221" s="16"/>
      <c r="W2221" s="16"/>
      <c r="Y2221" s="16"/>
      <c r="AB2221" s="16"/>
      <c r="AD2221" s="16"/>
    </row>
    <row r="2222" spans="3:30" x14ac:dyDescent="0.6">
      <c r="C2222" s="16"/>
      <c r="E2222" s="16"/>
      <c r="H2222" s="16"/>
      <c r="J2222" s="16"/>
      <c r="M2222" s="16"/>
      <c r="O2222" s="16"/>
      <c r="R2222" s="16"/>
      <c r="T2222" s="16"/>
      <c r="W2222" s="16"/>
      <c r="Y2222" s="16"/>
      <c r="AB2222" s="16"/>
      <c r="AD2222" s="16"/>
    </row>
    <row r="2223" spans="3:30" x14ac:dyDescent="0.6">
      <c r="C2223" s="16"/>
      <c r="E2223" s="16"/>
      <c r="H2223" s="16"/>
      <c r="J2223" s="16"/>
      <c r="M2223" s="16"/>
      <c r="O2223" s="16"/>
      <c r="R2223" s="16"/>
      <c r="T2223" s="16"/>
      <c r="W2223" s="16"/>
      <c r="Y2223" s="16"/>
      <c r="AB2223" s="16"/>
      <c r="AD2223" s="16"/>
    </row>
    <row r="2224" spans="3:30" x14ac:dyDescent="0.6">
      <c r="C2224" s="16"/>
      <c r="E2224" s="16"/>
      <c r="H2224" s="16"/>
      <c r="J2224" s="16"/>
      <c r="M2224" s="16"/>
      <c r="O2224" s="16"/>
      <c r="R2224" s="16"/>
      <c r="T2224" s="16"/>
      <c r="W2224" s="16"/>
      <c r="Y2224" s="16"/>
      <c r="AB2224" s="16"/>
      <c r="AD2224" s="16"/>
    </row>
    <row r="2225" spans="3:30" x14ac:dyDescent="0.6">
      <c r="C2225" s="16"/>
      <c r="E2225" s="16"/>
      <c r="H2225" s="16"/>
      <c r="J2225" s="16"/>
      <c r="M2225" s="16"/>
      <c r="O2225" s="16"/>
      <c r="R2225" s="16"/>
      <c r="T2225" s="16"/>
      <c r="W2225" s="16"/>
      <c r="Y2225" s="16"/>
      <c r="AB2225" s="16"/>
      <c r="AD2225" s="16"/>
    </row>
    <row r="2226" spans="3:30" x14ac:dyDescent="0.6">
      <c r="C2226" s="16"/>
      <c r="E2226" s="16"/>
      <c r="H2226" s="16"/>
      <c r="J2226" s="16"/>
      <c r="M2226" s="16"/>
      <c r="O2226" s="16"/>
      <c r="R2226" s="16"/>
      <c r="T2226" s="16"/>
      <c r="W2226" s="16"/>
      <c r="Y2226" s="16"/>
      <c r="AB2226" s="16"/>
      <c r="AD2226" s="16"/>
    </row>
    <row r="2227" spans="3:30" x14ac:dyDescent="0.6">
      <c r="C2227" s="16"/>
      <c r="E2227" s="16"/>
      <c r="H2227" s="16"/>
      <c r="J2227" s="16"/>
      <c r="M2227" s="16"/>
      <c r="O2227" s="16"/>
      <c r="R2227" s="16"/>
      <c r="T2227" s="16"/>
      <c r="W2227" s="16"/>
      <c r="Y2227" s="16"/>
      <c r="AB2227" s="16"/>
      <c r="AD2227" s="16"/>
    </row>
    <row r="2228" spans="3:30" x14ac:dyDescent="0.6">
      <c r="C2228" s="16"/>
      <c r="E2228" s="16"/>
      <c r="H2228" s="16"/>
      <c r="J2228" s="16"/>
      <c r="M2228" s="16"/>
      <c r="O2228" s="16"/>
      <c r="R2228" s="16"/>
      <c r="T2228" s="16"/>
      <c r="W2228" s="16"/>
      <c r="Y2228" s="16"/>
      <c r="AB2228" s="16"/>
      <c r="AD2228" s="16"/>
    </row>
    <row r="2229" spans="3:30" x14ac:dyDescent="0.6">
      <c r="C2229" s="16"/>
      <c r="E2229" s="16"/>
      <c r="H2229" s="16"/>
      <c r="J2229" s="16"/>
      <c r="M2229" s="16"/>
      <c r="O2229" s="16"/>
      <c r="R2229" s="16"/>
      <c r="T2229" s="16"/>
      <c r="W2229" s="16"/>
      <c r="Y2229" s="16"/>
      <c r="AB2229" s="16"/>
      <c r="AD2229" s="16"/>
    </row>
    <row r="2230" spans="3:30" x14ac:dyDescent="0.6">
      <c r="C2230" s="16"/>
      <c r="E2230" s="16"/>
      <c r="H2230" s="16"/>
      <c r="J2230" s="16"/>
      <c r="M2230" s="16"/>
      <c r="O2230" s="16"/>
      <c r="R2230" s="16"/>
      <c r="T2230" s="16"/>
      <c r="W2230" s="16"/>
      <c r="Y2230" s="16"/>
      <c r="AB2230" s="16"/>
      <c r="AD2230" s="16"/>
    </row>
    <row r="2231" spans="3:30" x14ac:dyDescent="0.6">
      <c r="C2231" s="16"/>
      <c r="E2231" s="16"/>
      <c r="H2231" s="16"/>
      <c r="J2231" s="16"/>
      <c r="M2231" s="16"/>
      <c r="O2231" s="16"/>
      <c r="R2231" s="16"/>
      <c r="T2231" s="16"/>
      <c r="W2231" s="16"/>
      <c r="Y2231" s="16"/>
      <c r="AB2231" s="16"/>
      <c r="AD2231" s="16"/>
    </row>
    <row r="2232" spans="3:30" x14ac:dyDescent="0.6">
      <c r="C2232" s="16"/>
      <c r="E2232" s="16"/>
      <c r="H2232" s="16"/>
      <c r="J2232" s="16"/>
      <c r="M2232" s="16"/>
      <c r="O2232" s="16"/>
      <c r="R2232" s="16"/>
      <c r="T2232" s="16"/>
      <c r="W2232" s="16"/>
      <c r="Y2232" s="16"/>
      <c r="AB2232" s="16"/>
      <c r="AD2232" s="16"/>
    </row>
    <row r="2233" spans="3:30" x14ac:dyDescent="0.6">
      <c r="C2233" s="16"/>
      <c r="E2233" s="16"/>
      <c r="H2233" s="16"/>
      <c r="J2233" s="16"/>
      <c r="M2233" s="16"/>
      <c r="O2233" s="16"/>
      <c r="R2233" s="16"/>
      <c r="T2233" s="16"/>
      <c r="W2233" s="16"/>
      <c r="Y2233" s="16"/>
      <c r="AB2233" s="16"/>
      <c r="AD2233" s="16"/>
    </row>
    <row r="2234" spans="3:30" x14ac:dyDescent="0.6">
      <c r="C2234" s="16"/>
      <c r="E2234" s="16"/>
      <c r="H2234" s="16"/>
      <c r="J2234" s="16"/>
      <c r="M2234" s="16"/>
      <c r="O2234" s="16"/>
      <c r="R2234" s="16"/>
      <c r="T2234" s="16"/>
      <c r="W2234" s="16"/>
      <c r="Y2234" s="16"/>
      <c r="AB2234" s="16"/>
      <c r="AD2234" s="16"/>
    </row>
    <row r="2235" spans="3:30" x14ac:dyDescent="0.6">
      <c r="C2235" s="16"/>
      <c r="E2235" s="16"/>
      <c r="H2235" s="16"/>
      <c r="J2235" s="16"/>
      <c r="M2235" s="16"/>
      <c r="O2235" s="16"/>
      <c r="R2235" s="16"/>
      <c r="T2235" s="16"/>
      <c r="W2235" s="16"/>
      <c r="Y2235" s="16"/>
      <c r="AB2235" s="16"/>
      <c r="AD2235" s="16"/>
    </row>
    <row r="2236" spans="3:30" x14ac:dyDescent="0.6">
      <c r="C2236" s="16"/>
      <c r="E2236" s="16"/>
      <c r="H2236" s="16"/>
      <c r="J2236" s="16"/>
      <c r="M2236" s="16"/>
      <c r="O2236" s="16"/>
      <c r="R2236" s="16"/>
      <c r="T2236" s="16"/>
      <c r="W2236" s="16"/>
      <c r="Y2236" s="16"/>
      <c r="AB2236" s="16"/>
      <c r="AD2236" s="16"/>
    </row>
    <row r="2237" spans="3:30" x14ac:dyDescent="0.6">
      <c r="C2237" s="16"/>
      <c r="E2237" s="16"/>
      <c r="H2237" s="16"/>
      <c r="J2237" s="16"/>
      <c r="M2237" s="16"/>
      <c r="O2237" s="16"/>
      <c r="R2237" s="16"/>
      <c r="T2237" s="16"/>
      <c r="W2237" s="16"/>
      <c r="Y2237" s="16"/>
      <c r="AB2237" s="16"/>
      <c r="AD2237" s="16"/>
    </row>
    <row r="2238" spans="3:30" x14ac:dyDescent="0.6">
      <c r="C2238" s="16"/>
      <c r="E2238" s="16"/>
      <c r="H2238" s="16"/>
      <c r="J2238" s="16"/>
      <c r="M2238" s="16"/>
      <c r="O2238" s="16"/>
      <c r="R2238" s="16"/>
      <c r="T2238" s="16"/>
      <c r="W2238" s="16"/>
      <c r="Y2238" s="16"/>
      <c r="AB2238" s="16"/>
      <c r="AD2238" s="16"/>
    </row>
    <row r="2239" spans="3:30" x14ac:dyDescent="0.6">
      <c r="C2239" s="16"/>
      <c r="E2239" s="16"/>
      <c r="H2239" s="16"/>
      <c r="J2239" s="16"/>
      <c r="M2239" s="16"/>
      <c r="O2239" s="16"/>
      <c r="R2239" s="16"/>
      <c r="T2239" s="16"/>
      <c r="W2239" s="16"/>
      <c r="Y2239" s="16"/>
      <c r="AB2239" s="16"/>
      <c r="AD2239" s="16"/>
    </row>
    <row r="2240" spans="3:30" x14ac:dyDescent="0.6">
      <c r="C2240" s="16"/>
      <c r="E2240" s="16"/>
      <c r="H2240" s="16"/>
      <c r="J2240" s="16"/>
      <c r="M2240" s="16"/>
      <c r="O2240" s="16"/>
      <c r="R2240" s="16"/>
      <c r="T2240" s="16"/>
      <c r="W2240" s="16"/>
      <c r="Y2240" s="16"/>
      <c r="AB2240" s="16"/>
      <c r="AD2240" s="16"/>
    </row>
    <row r="2241" spans="3:30" x14ac:dyDescent="0.6">
      <c r="C2241" s="16"/>
      <c r="E2241" s="16"/>
      <c r="H2241" s="16"/>
      <c r="J2241" s="16"/>
      <c r="M2241" s="16"/>
      <c r="O2241" s="16"/>
      <c r="R2241" s="16"/>
      <c r="T2241" s="16"/>
      <c r="W2241" s="16"/>
      <c r="Y2241" s="16"/>
      <c r="AB2241" s="16"/>
      <c r="AD2241" s="16"/>
    </row>
    <row r="2242" spans="3:30" x14ac:dyDescent="0.6">
      <c r="C2242" s="16"/>
      <c r="E2242" s="16"/>
      <c r="H2242" s="16"/>
      <c r="J2242" s="16"/>
      <c r="M2242" s="16"/>
      <c r="O2242" s="16"/>
      <c r="R2242" s="16"/>
      <c r="T2242" s="16"/>
      <c r="W2242" s="16"/>
      <c r="Y2242" s="16"/>
      <c r="AB2242" s="16"/>
      <c r="AD2242" s="16"/>
    </row>
    <row r="2243" spans="3:30" x14ac:dyDescent="0.6">
      <c r="C2243" s="16"/>
      <c r="E2243" s="16"/>
      <c r="H2243" s="16"/>
      <c r="J2243" s="16"/>
      <c r="M2243" s="16"/>
      <c r="O2243" s="16"/>
      <c r="R2243" s="16"/>
      <c r="T2243" s="16"/>
      <c r="W2243" s="16"/>
      <c r="Y2243" s="16"/>
      <c r="AB2243" s="16"/>
      <c r="AD2243" s="16"/>
    </row>
    <row r="2244" spans="3:30" x14ac:dyDescent="0.6">
      <c r="C2244" s="16"/>
      <c r="E2244" s="16"/>
      <c r="H2244" s="16"/>
      <c r="J2244" s="16"/>
      <c r="M2244" s="16"/>
      <c r="O2244" s="16"/>
      <c r="R2244" s="16"/>
      <c r="T2244" s="16"/>
      <c r="W2244" s="16"/>
      <c r="Y2244" s="16"/>
      <c r="AB2244" s="16"/>
      <c r="AD2244" s="16"/>
    </row>
    <row r="2245" spans="3:30" x14ac:dyDescent="0.6">
      <c r="C2245" s="16"/>
      <c r="E2245" s="16"/>
      <c r="H2245" s="16"/>
      <c r="J2245" s="16"/>
      <c r="M2245" s="16"/>
      <c r="O2245" s="16"/>
      <c r="R2245" s="16"/>
      <c r="T2245" s="16"/>
      <c r="W2245" s="16"/>
      <c r="Y2245" s="16"/>
      <c r="AB2245" s="16"/>
      <c r="AD2245" s="16"/>
    </row>
    <row r="2246" spans="3:30" x14ac:dyDescent="0.6">
      <c r="C2246" s="16"/>
      <c r="E2246" s="16"/>
      <c r="H2246" s="16"/>
      <c r="J2246" s="16"/>
      <c r="M2246" s="16"/>
      <c r="O2246" s="16"/>
      <c r="R2246" s="16"/>
      <c r="T2246" s="16"/>
      <c r="W2246" s="16"/>
      <c r="Y2246" s="16"/>
      <c r="AB2246" s="16"/>
      <c r="AD2246" s="16"/>
    </row>
    <row r="2247" spans="3:30" x14ac:dyDescent="0.6">
      <c r="C2247" s="16"/>
      <c r="E2247" s="16"/>
      <c r="H2247" s="16"/>
      <c r="J2247" s="16"/>
      <c r="M2247" s="16"/>
      <c r="O2247" s="16"/>
      <c r="R2247" s="16"/>
      <c r="T2247" s="16"/>
      <c r="W2247" s="16"/>
      <c r="Y2247" s="16"/>
      <c r="AB2247" s="16"/>
      <c r="AD2247" s="16"/>
    </row>
    <row r="2248" spans="3:30" x14ac:dyDescent="0.6">
      <c r="C2248" s="16"/>
      <c r="E2248" s="16"/>
      <c r="H2248" s="16"/>
      <c r="J2248" s="16"/>
      <c r="M2248" s="16"/>
      <c r="O2248" s="16"/>
      <c r="R2248" s="16"/>
      <c r="T2248" s="16"/>
      <c r="W2248" s="16"/>
      <c r="Y2248" s="16"/>
      <c r="AB2248" s="16"/>
      <c r="AD2248" s="16"/>
    </row>
    <row r="2249" spans="3:30" x14ac:dyDescent="0.6">
      <c r="C2249" s="16"/>
      <c r="E2249" s="16"/>
      <c r="H2249" s="16"/>
      <c r="J2249" s="16"/>
      <c r="M2249" s="16"/>
      <c r="O2249" s="16"/>
      <c r="R2249" s="16"/>
      <c r="T2249" s="16"/>
      <c r="W2249" s="16"/>
      <c r="Y2249" s="16"/>
      <c r="AB2249" s="16"/>
      <c r="AD2249" s="16"/>
    </row>
    <row r="2250" spans="3:30" x14ac:dyDescent="0.6">
      <c r="C2250" s="16"/>
      <c r="E2250" s="16"/>
      <c r="H2250" s="16"/>
      <c r="J2250" s="16"/>
      <c r="M2250" s="16"/>
      <c r="O2250" s="16"/>
      <c r="R2250" s="16"/>
      <c r="T2250" s="16"/>
      <c r="W2250" s="16"/>
      <c r="Y2250" s="16"/>
      <c r="AB2250" s="16"/>
      <c r="AD2250" s="16"/>
    </row>
    <row r="2251" spans="3:30" x14ac:dyDescent="0.6">
      <c r="C2251" s="16"/>
      <c r="E2251" s="16"/>
      <c r="H2251" s="16"/>
      <c r="J2251" s="16"/>
      <c r="M2251" s="16"/>
      <c r="O2251" s="16"/>
      <c r="R2251" s="16"/>
      <c r="T2251" s="16"/>
      <c r="W2251" s="16"/>
      <c r="Y2251" s="16"/>
      <c r="AB2251" s="16"/>
      <c r="AD2251" s="16"/>
    </row>
    <row r="2252" spans="3:30" x14ac:dyDescent="0.6">
      <c r="C2252" s="16"/>
      <c r="E2252" s="16"/>
      <c r="H2252" s="16"/>
      <c r="J2252" s="16"/>
      <c r="M2252" s="16"/>
      <c r="O2252" s="16"/>
      <c r="R2252" s="16"/>
      <c r="T2252" s="16"/>
      <c r="W2252" s="16"/>
      <c r="Y2252" s="16"/>
      <c r="AB2252" s="16"/>
      <c r="AD2252" s="16"/>
    </row>
    <row r="2253" spans="3:30" x14ac:dyDescent="0.6">
      <c r="C2253" s="16"/>
      <c r="E2253" s="16"/>
      <c r="H2253" s="16"/>
      <c r="J2253" s="16"/>
      <c r="M2253" s="16"/>
      <c r="O2253" s="16"/>
      <c r="R2253" s="16"/>
      <c r="T2253" s="16"/>
      <c r="W2253" s="16"/>
      <c r="Y2253" s="16"/>
      <c r="AB2253" s="16"/>
      <c r="AD2253" s="16"/>
    </row>
    <row r="2254" spans="3:30" x14ac:dyDescent="0.6">
      <c r="C2254" s="16"/>
      <c r="E2254" s="16"/>
      <c r="H2254" s="16"/>
      <c r="J2254" s="16"/>
      <c r="M2254" s="16"/>
      <c r="O2254" s="16"/>
      <c r="R2254" s="16"/>
      <c r="T2254" s="16"/>
      <c r="W2254" s="16"/>
      <c r="Y2254" s="16"/>
      <c r="AB2254" s="16"/>
      <c r="AD2254" s="16"/>
    </row>
    <row r="2255" spans="3:30" x14ac:dyDescent="0.6">
      <c r="C2255" s="16"/>
      <c r="E2255" s="16"/>
      <c r="H2255" s="16"/>
      <c r="J2255" s="16"/>
      <c r="M2255" s="16"/>
      <c r="O2255" s="16"/>
      <c r="R2255" s="16"/>
      <c r="T2255" s="16"/>
      <c r="W2255" s="16"/>
      <c r="Y2255" s="16"/>
      <c r="AB2255" s="16"/>
      <c r="AD2255" s="16"/>
    </row>
    <row r="2256" spans="3:30" x14ac:dyDescent="0.6">
      <c r="C2256" s="16"/>
      <c r="E2256" s="16"/>
      <c r="H2256" s="16"/>
      <c r="J2256" s="16"/>
      <c r="M2256" s="16"/>
      <c r="O2256" s="16"/>
      <c r="R2256" s="16"/>
      <c r="T2256" s="16"/>
      <c r="W2256" s="16"/>
      <c r="Y2256" s="16"/>
      <c r="AB2256" s="16"/>
      <c r="AD2256" s="16"/>
    </row>
    <row r="2257" spans="3:30" x14ac:dyDescent="0.6">
      <c r="C2257" s="16"/>
      <c r="E2257" s="16"/>
      <c r="H2257" s="16"/>
      <c r="J2257" s="16"/>
      <c r="M2257" s="16"/>
      <c r="O2257" s="16"/>
      <c r="R2257" s="16"/>
      <c r="T2257" s="16"/>
      <c r="W2257" s="16"/>
      <c r="Y2257" s="16"/>
      <c r="AB2257" s="16"/>
      <c r="AD2257" s="16"/>
    </row>
    <row r="2258" spans="3:30" x14ac:dyDescent="0.6">
      <c r="C2258" s="16"/>
      <c r="E2258" s="16"/>
      <c r="H2258" s="16"/>
      <c r="J2258" s="16"/>
      <c r="M2258" s="16"/>
      <c r="O2258" s="16"/>
      <c r="R2258" s="16"/>
      <c r="T2258" s="16"/>
      <c r="W2258" s="16"/>
      <c r="Y2258" s="16"/>
      <c r="AB2258" s="16"/>
      <c r="AD2258" s="16"/>
    </row>
    <row r="2259" spans="3:30" x14ac:dyDescent="0.6">
      <c r="C2259" s="16"/>
      <c r="E2259" s="16"/>
      <c r="H2259" s="16"/>
      <c r="J2259" s="16"/>
      <c r="M2259" s="16"/>
      <c r="O2259" s="16"/>
      <c r="R2259" s="16"/>
      <c r="T2259" s="16"/>
      <c r="W2259" s="16"/>
      <c r="Y2259" s="16"/>
      <c r="AB2259" s="16"/>
      <c r="AD2259" s="16"/>
    </row>
    <row r="2260" spans="3:30" x14ac:dyDescent="0.6">
      <c r="C2260" s="16"/>
      <c r="E2260" s="16"/>
      <c r="H2260" s="16"/>
      <c r="J2260" s="16"/>
      <c r="M2260" s="16"/>
      <c r="O2260" s="16"/>
      <c r="R2260" s="16"/>
      <c r="T2260" s="16"/>
      <c r="W2260" s="16"/>
      <c r="Y2260" s="16"/>
      <c r="AB2260" s="16"/>
      <c r="AD2260" s="16"/>
    </row>
    <row r="2261" spans="3:30" x14ac:dyDescent="0.6">
      <c r="C2261" s="16"/>
      <c r="E2261" s="16"/>
      <c r="H2261" s="16"/>
      <c r="J2261" s="16"/>
      <c r="M2261" s="16"/>
      <c r="O2261" s="16"/>
      <c r="R2261" s="16"/>
      <c r="T2261" s="16"/>
      <c r="W2261" s="16"/>
      <c r="Y2261" s="16"/>
      <c r="AB2261" s="16"/>
      <c r="AD2261" s="16"/>
    </row>
    <row r="2262" spans="3:30" x14ac:dyDescent="0.6">
      <c r="C2262" s="16"/>
      <c r="E2262" s="16"/>
      <c r="H2262" s="16"/>
      <c r="J2262" s="16"/>
      <c r="M2262" s="16"/>
      <c r="O2262" s="16"/>
      <c r="R2262" s="16"/>
      <c r="T2262" s="16"/>
      <c r="W2262" s="16"/>
      <c r="Y2262" s="16"/>
      <c r="AB2262" s="16"/>
      <c r="AD2262" s="16"/>
    </row>
    <row r="2263" spans="3:30" x14ac:dyDescent="0.6">
      <c r="C2263" s="16"/>
      <c r="E2263" s="16"/>
      <c r="H2263" s="16"/>
      <c r="J2263" s="16"/>
      <c r="M2263" s="16"/>
      <c r="O2263" s="16"/>
      <c r="R2263" s="16"/>
      <c r="T2263" s="16"/>
      <c r="W2263" s="16"/>
      <c r="Y2263" s="16"/>
      <c r="AB2263" s="16"/>
      <c r="AD2263" s="16"/>
    </row>
    <row r="2264" spans="3:30" x14ac:dyDescent="0.6">
      <c r="C2264" s="16"/>
      <c r="E2264" s="16"/>
      <c r="H2264" s="16"/>
      <c r="J2264" s="16"/>
      <c r="M2264" s="16"/>
      <c r="O2264" s="16"/>
      <c r="R2264" s="16"/>
      <c r="T2264" s="16"/>
      <c r="W2264" s="16"/>
      <c r="Y2264" s="16"/>
      <c r="AB2264" s="16"/>
      <c r="AD2264" s="16"/>
    </row>
    <row r="2265" spans="3:30" x14ac:dyDescent="0.6">
      <c r="C2265" s="16"/>
      <c r="E2265" s="16"/>
      <c r="H2265" s="16"/>
      <c r="J2265" s="16"/>
      <c r="M2265" s="16"/>
      <c r="O2265" s="16"/>
      <c r="R2265" s="16"/>
      <c r="T2265" s="16"/>
      <c r="W2265" s="16"/>
      <c r="Y2265" s="16"/>
      <c r="AB2265" s="16"/>
      <c r="AD2265" s="16"/>
    </row>
    <row r="2266" spans="3:30" x14ac:dyDescent="0.6">
      <c r="C2266" s="16"/>
      <c r="E2266" s="16"/>
      <c r="H2266" s="16"/>
      <c r="J2266" s="16"/>
      <c r="M2266" s="16"/>
      <c r="O2266" s="16"/>
      <c r="R2266" s="16"/>
      <c r="T2266" s="16"/>
      <c r="W2266" s="16"/>
      <c r="Y2266" s="16"/>
      <c r="AB2266" s="16"/>
      <c r="AD2266" s="16"/>
    </row>
    <row r="2267" spans="3:30" x14ac:dyDescent="0.6">
      <c r="C2267" s="16"/>
      <c r="E2267" s="16"/>
      <c r="H2267" s="16"/>
      <c r="J2267" s="16"/>
      <c r="M2267" s="16"/>
      <c r="O2267" s="16"/>
      <c r="R2267" s="16"/>
      <c r="T2267" s="16"/>
      <c r="W2267" s="16"/>
      <c r="Y2267" s="16"/>
      <c r="AB2267" s="16"/>
      <c r="AD2267" s="16"/>
    </row>
    <row r="2268" spans="3:30" x14ac:dyDescent="0.6">
      <c r="C2268" s="16"/>
      <c r="E2268" s="16"/>
      <c r="H2268" s="16"/>
      <c r="J2268" s="16"/>
      <c r="M2268" s="16"/>
      <c r="O2268" s="16"/>
      <c r="R2268" s="16"/>
      <c r="T2268" s="16"/>
      <c r="W2268" s="16"/>
      <c r="Y2268" s="16"/>
      <c r="AB2268" s="16"/>
      <c r="AD2268" s="16"/>
    </row>
    <row r="2269" spans="3:30" x14ac:dyDescent="0.6">
      <c r="C2269" s="16"/>
      <c r="E2269" s="16"/>
      <c r="H2269" s="16"/>
      <c r="J2269" s="16"/>
      <c r="M2269" s="16"/>
      <c r="O2269" s="16"/>
      <c r="R2269" s="16"/>
      <c r="T2269" s="16"/>
      <c r="W2269" s="16"/>
      <c r="Y2269" s="16"/>
      <c r="AB2269" s="16"/>
      <c r="AD2269" s="16"/>
    </row>
    <row r="2270" spans="3:30" x14ac:dyDescent="0.6">
      <c r="C2270" s="16"/>
      <c r="E2270" s="16"/>
      <c r="H2270" s="16"/>
      <c r="J2270" s="16"/>
      <c r="M2270" s="16"/>
      <c r="O2270" s="16"/>
      <c r="R2270" s="16"/>
      <c r="T2270" s="16"/>
      <c r="W2270" s="16"/>
      <c r="Y2270" s="16"/>
      <c r="AB2270" s="16"/>
      <c r="AD2270" s="16"/>
    </row>
    <row r="2271" spans="3:30" x14ac:dyDescent="0.6">
      <c r="C2271" s="16"/>
      <c r="E2271" s="16"/>
      <c r="H2271" s="16"/>
      <c r="J2271" s="16"/>
      <c r="M2271" s="16"/>
      <c r="O2271" s="16"/>
      <c r="R2271" s="16"/>
      <c r="T2271" s="16"/>
      <c r="W2271" s="16"/>
      <c r="Y2271" s="16"/>
      <c r="AB2271" s="16"/>
      <c r="AD2271" s="16"/>
    </row>
    <row r="2272" spans="3:30" x14ac:dyDescent="0.6">
      <c r="C2272" s="16"/>
      <c r="E2272" s="16"/>
      <c r="H2272" s="16"/>
      <c r="J2272" s="16"/>
      <c r="M2272" s="16"/>
      <c r="O2272" s="16"/>
      <c r="R2272" s="16"/>
      <c r="T2272" s="16"/>
      <c r="W2272" s="16"/>
      <c r="Y2272" s="16"/>
      <c r="AB2272" s="16"/>
      <c r="AD2272" s="16"/>
    </row>
    <row r="2273" spans="3:30" x14ac:dyDescent="0.6">
      <c r="C2273" s="16"/>
      <c r="E2273" s="16"/>
      <c r="H2273" s="16"/>
      <c r="J2273" s="16"/>
      <c r="M2273" s="16"/>
      <c r="O2273" s="16"/>
      <c r="R2273" s="16"/>
      <c r="T2273" s="16"/>
      <c r="W2273" s="16"/>
      <c r="Y2273" s="16"/>
      <c r="AB2273" s="16"/>
      <c r="AD2273" s="16"/>
    </row>
    <row r="2274" spans="3:30" x14ac:dyDescent="0.6">
      <c r="C2274" s="16"/>
      <c r="E2274" s="16"/>
      <c r="H2274" s="16"/>
      <c r="J2274" s="16"/>
      <c r="M2274" s="16"/>
      <c r="O2274" s="16"/>
      <c r="R2274" s="16"/>
      <c r="T2274" s="16"/>
      <c r="W2274" s="16"/>
      <c r="Y2274" s="16"/>
      <c r="AB2274" s="16"/>
      <c r="AD2274" s="16"/>
    </row>
    <row r="2275" spans="3:30" x14ac:dyDescent="0.6">
      <c r="C2275" s="16"/>
      <c r="E2275" s="16"/>
      <c r="H2275" s="16"/>
      <c r="J2275" s="16"/>
      <c r="M2275" s="16"/>
      <c r="O2275" s="16"/>
      <c r="R2275" s="16"/>
      <c r="T2275" s="16"/>
      <c r="W2275" s="16"/>
      <c r="Y2275" s="16"/>
      <c r="AB2275" s="16"/>
      <c r="AD2275" s="16"/>
    </row>
    <row r="2276" spans="3:30" x14ac:dyDescent="0.6">
      <c r="C2276" s="16"/>
      <c r="E2276" s="16"/>
      <c r="H2276" s="16"/>
      <c r="J2276" s="16"/>
      <c r="M2276" s="16"/>
      <c r="O2276" s="16"/>
      <c r="R2276" s="16"/>
      <c r="T2276" s="16"/>
      <c r="W2276" s="16"/>
      <c r="Y2276" s="16"/>
      <c r="AB2276" s="16"/>
      <c r="AD2276" s="16"/>
    </row>
    <row r="2277" spans="3:30" x14ac:dyDescent="0.6">
      <c r="C2277" s="16"/>
      <c r="E2277" s="16"/>
      <c r="H2277" s="16"/>
      <c r="J2277" s="16"/>
      <c r="M2277" s="16"/>
      <c r="O2277" s="16"/>
      <c r="R2277" s="16"/>
      <c r="T2277" s="16"/>
      <c r="W2277" s="16"/>
      <c r="Y2277" s="16"/>
      <c r="AB2277" s="16"/>
      <c r="AD2277" s="16"/>
    </row>
    <row r="2278" spans="3:30" x14ac:dyDescent="0.6">
      <c r="C2278" s="16"/>
      <c r="E2278" s="16"/>
      <c r="H2278" s="16"/>
      <c r="J2278" s="16"/>
      <c r="M2278" s="16"/>
      <c r="O2278" s="16"/>
      <c r="R2278" s="16"/>
      <c r="T2278" s="16"/>
      <c r="W2278" s="16"/>
      <c r="Y2278" s="16"/>
      <c r="AB2278" s="16"/>
      <c r="AD2278" s="16"/>
    </row>
    <row r="2279" spans="3:30" x14ac:dyDescent="0.6">
      <c r="C2279" s="16"/>
      <c r="E2279" s="16"/>
      <c r="H2279" s="16"/>
      <c r="J2279" s="16"/>
      <c r="M2279" s="16"/>
      <c r="O2279" s="16"/>
      <c r="R2279" s="16"/>
      <c r="T2279" s="16"/>
      <c r="W2279" s="16"/>
      <c r="Y2279" s="16"/>
      <c r="AB2279" s="16"/>
      <c r="AD2279" s="16"/>
    </row>
    <row r="2280" spans="3:30" x14ac:dyDescent="0.6">
      <c r="C2280" s="16"/>
      <c r="E2280" s="16"/>
      <c r="H2280" s="16"/>
      <c r="J2280" s="16"/>
      <c r="M2280" s="16"/>
      <c r="O2280" s="16"/>
      <c r="R2280" s="16"/>
      <c r="T2280" s="16"/>
      <c r="W2280" s="16"/>
      <c r="Y2280" s="16"/>
      <c r="AB2280" s="16"/>
      <c r="AD2280" s="16"/>
    </row>
    <row r="2281" spans="3:30" x14ac:dyDescent="0.6">
      <c r="C2281" s="16"/>
      <c r="E2281" s="16"/>
      <c r="H2281" s="16"/>
      <c r="J2281" s="16"/>
      <c r="M2281" s="16"/>
      <c r="O2281" s="16"/>
      <c r="R2281" s="16"/>
      <c r="T2281" s="16"/>
      <c r="W2281" s="16"/>
      <c r="Y2281" s="16"/>
      <c r="AB2281" s="16"/>
      <c r="AD2281" s="16"/>
    </row>
    <row r="2282" spans="3:30" x14ac:dyDescent="0.6">
      <c r="C2282" s="16"/>
      <c r="E2282" s="16"/>
      <c r="H2282" s="16"/>
      <c r="J2282" s="16"/>
      <c r="M2282" s="16"/>
      <c r="O2282" s="16"/>
      <c r="R2282" s="16"/>
      <c r="T2282" s="16"/>
      <c r="W2282" s="16"/>
      <c r="Y2282" s="16"/>
      <c r="AB2282" s="16"/>
      <c r="AD2282" s="16"/>
    </row>
    <row r="2283" spans="3:30" x14ac:dyDescent="0.6">
      <c r="C2283" s="16"/>
      <c r="E2283" s="16"/>
      <c r="H2283" s="16"/>
      <c r="J2283" s="16"/>
      <c r="M2283" s="16"/>
      <c r="O2283" s="16"/>
      <c r="R2283" s="16"/>
      <c r="T2283" s="16"/>
      <c r="W2283" s="16"/>
      <c r="Y2283" s="16"/>
      <c r="AB2283" s="16"/>
      <c r="AD2283" s="16"/>
    </row>
    <row r="2284" spans="3:30" x14ac:dyDescent="0.6">
      <c r="C2284" s="16"/>
      <c r="E2284" s="16"/>
      <c r="H2284" s="16"/>
      <c r="J2284" s="16"/>
      <c r="M2284" s="16"/>
      <c r="O2284" s="16"/>
      <c r="R2284" s="16"/>
      <c r="T2284" s="16"/>
      <c r="W2284" s="16"/>
      <c r="Y2284" s="16"/>
      <c r="AB2284" s="16"/>
      <c r="AD2284" s="16"/>
    </row>
    <row r="2285" spans="3:30" x14ac:dyDescent="0.6">
      <c r="C2285" s="16"/>
      <c r="E2285" s="16"/>
      <c r="H2285" s="16"/>
      <c r="J2285" s="16"/>
      <c r="M2285" s="16"/>
      <c r="O2285" s="16"/>
      <c r="R2285" s="16"/>
      <c r="T2285" s="16"/>
      <c r="W2285" s="16"/>
      <c r="Y2285" s="16"/>
      <c r="AB2285" s="16"/>
      <c r="AD2285" s="16"/>
    </row>
    <row r="2286" spans="3:30" x14ac:dyDescent="0.6">
      <c r="C2286" s="16"/>
      <c r="E2286" s="16"/>
      <c r="H2286" s="16"/>
      <c r="J2286" s="16"/>
      <c r="M2286" s="16"/>
      <c r="O2286" s="16"/>
      <c r="R2286" s="16"/>
      <c r="T2286" s="16"/>
      <c r="W2286" s="16"/>
      <c r="Y2286" s="16"/>
      <c r="AB2286" s="16"/>
      <c r="AD2286" s="16"/>
    </row>
    <row r="2287" spans="3:30" x14ac:dyDescent="0.6">
      <c r="C2287" s="16"/>
      <c r="E2287" s="16"/>
      <c r="H2287" s="16"/>
      <c r="J2287" s="16"/>
      <c r="M2287" s="16"/>
      <c r="O2287" s="16"/>
      <c r="R2287" s="16"/>
      <c r="T2287" s="16"/>
      <c r="W2287" s="16"/>
      <c r="Y2287" s="16"/>
      <c r="AB2287" s="16"/>
      <c r="AD2287" s="16"/>
    </row>
    <row r="2288" spans="3:30" x14ac:dyDescent="0.6">
      <c r="C2288" s="16"/>
      <c r="E2288" s="16"/>
      <c r="H2288" s="16"/>
      <c r="J2288" s="16"/>
      <c r="M2288" s="16"/>
      <c r="O2288" s="16"/>
      <c r="R2288" s="16"/>
      <c r="T2288" s="16"/>
      <c r="W2288" s="16"/>
      <c r="Y2288" s="16"/>
      <c r="AB2288" s="16"/>
      <c r="AD2288" s="16"/>
    </row>
    <row r="2289" spans="3:30" x14ac:dyDescent="0.6">
      <c r="C2289" s="16"/>
      <c r="E2289" s="16"/>
      <c r="H2289" s="16"/>
      <c r="J2289" s="16"/>
      <c r="M2289" s="16"/>
      <c r="O2289" s="16"/>
      <c r="R2289" s="16"/>
      <c r="T2289" s="16"/>
      <c r="W2289" s="16"/>
      <c r="Y2289" s="16"/>
      <c r="AB2289" s="16"/>
      <c r="AD2289" s="16"/>
    </row>
    <row r="2290" spans="3:30" x14ac:dyDescent="0.6">
      <c r="C2290" s="16"/>
      <c r="E2290" s="16"/>
      <c r="H2290" s="16"/>
      <c r="J2290" s="16"/>
      <c r="M2290" s="16"/>
      <c r="O2290" s="16"/>
      <c r="R2290" s="16"/>
      <c r="T2290" s="16"/>
      <c r="W2290" s="16"/>
      <c r="Y2290" s="16"/>
      <c r="AB2290" s="16"/>
      <c r="AD2290" s="16"/>
    </row>
    <row r="2291" spans="3:30" x14ac:dyDescent="0.6">
      <c r="C2291" s="16"/>
      <c r="E2291" s="16"/>
      <c r="H2291" s="16"/>
      <c r="J2291" s="16"/>
      <c r="M2291" s="16"/>
      <c r="O2291" s="16"/>
      <c r="R2291" s="16"/>
      <c r="T2291" s="16"/>
      <c r="W2291" s="16"/>
      <c r="Y2291" s="16"/>
      <c r="AB2291" s="16"/>
      <c r="AD2291" s="16"/>
    </row>
    <row r="2292" spans="3:30" x14ac:dyDescent="0.6">
      <c r="C2292" s="16"/>
      <c r="E2292" s="16"/>
      <c r="H2292" s="16"/>
      <c r="J2292" s="16"/>
      <c r="M2292" s="16"/>
      <c r="O2292" s="16"/>
      <c r="R2292" s="16"/>
      <c r="T2292" s="16"/>
      <c r="W2292" s="16"/>
      <c r="Y2292" s="16"/>
      <c r="AB2292" s="16"/>
      <c r="AD2292" s="16"/>
    </row>
    <row r="2293" spans="3:30" x14ac:dyDescent="0.6">
      <c r="C2293" s="16"/>
      <c r="E2293" s="16"/>
      <c r="H2293" s="16"/>
      <c r="J2293" s="16"/>
      <c r="M2293" s="16"/>
      <c r="O2293" s="16"/>
      <c r="R2293" s="16"/>
      <c r="T2293" s="16"/>
      <c r="W2293" s="16"/>
      <c r="Y2293" s="16"/>
      <c r="AB2293" s="16"/>
      <c r="AD2293" s="16"/>
    </row>
    <row r="2294" spans="3:30" x14ac:dyDescent="0.6">
      <c r="C2294" s="16"/>
      <c r="E2294" s="16"/>
      <c r="H2294" s="16"/>
      <c r="J2294" s="16"/>
      <c r="M2294" s="16"/>
      <c r="O2294" s="16"/>
      <c r="R2294" s="16"/>
      <c r="T2294" s="16"/>
      <c r="W2294" s="16"/>
      <c r="Y2294" s="16"/>
      <c r="AB2294" s="16"/>
      <c r="AD2294" s="16"/>
    </row>
    <row r="2295" spans="3:30" x14ac:dyDescent="0.6">
      <c r="C2295" s="16"/>
      <c r="E2295" s="16"/>
      <c r="H2295" s="16"/>
      <c r="J2295" s="16"/>
      <c r="M2295" s="16"/>
      <c r="O2295" s="16"/>
      <c r="R2295" s="16"/>
      <c r="T2295" s="16"/>
      <c r="W2295" s="16"/>
      <c r="Y2295" s="16"/>
      <c r="AB2295" s="16"/>
      <c r="AD2295" s="16"/>
    </row>
    <row r="2296" spans="3:30" x14ac:dyDescent="0.6">
      <c r="C2296" s="16"/>
      <c r="E2296" s="16"/>
      <c r="H2296" s="16"/>
      <c r="J2296" s="16"/>
      <c r="M2296" s="16"/>
      <c r="O2296" s="16"/>
      <c r="R2296" s="16"/>
      <c r="T2296" s="16"/>
      <c r="W2296" s="16"/>
      <c r="Y2296" s="16"/>
      <c r="AB2296" s="16"/>
      <c r="AD2296" s="16"/>
    </row>
    <row r="2297" spans="3:30" x14ac:dyDescent="0.6">
      <c r="C2297" s="16"/>
      <c r="E2297" s="16"/>
      <c r="H2297" s="16"/>
      <c r="J2297" s="16"/>
      <c r="M2297" s="16"/>
      <c r="O2297" s="16"/>
      <c r="R2297" s="16"/>
      <c r="T2297" s="16"/>
      <c r="W2297" s="16"/>
      <c r="Y2297" s="16"/>
      <c r="AB2297" s="16"/>
      <c r="AD2297" s="16"/>
    </row>
    <row r="2298" spans="3:30" x14ac:dyDescent="0.6">
      <c r="C2298" s="16"/>
      <c r="E2298" s="16"/>
      <c r="H2298" s="16"/>
      <c r="J2298" s="16"/>
      <c r="M2298" s="16"/>
      <c r="O2298" s="16"/>
      <c r="R2298" s="16"/>
      <c r="T2298" s="16"/>
      <c r="W2298" s="16"/>
      <c r="Y2298" s="16"/>
      <c r="AB2298" s="16"/>
      <c r="AD2298" s="16"/>
    </row>
    <row r="2299" spans="3:30" x14ac:dyDescent="0.6">
      <c r="C2299" s="16"/>
      <c r="E2299" s="16"/>
      <c r="H2299" s="16"/>
      <c r="J2299" s="16"/>
      <c r="M2299" s="16"/>
      <c r="O2299" s="16"/>
      <c r="R2299" s="16"/>
      <c r="T2299" s="16"/>
      <c r="W2299" s="16"/>
      <c r="Y2299" s="16"/>
      <c r="AB2299" s="16"/>
      <c r="AD2299" s="16"/>
    </row>
    <row r="2300" spans="3:30" x14ac:dyDescent="0.6">
      <c r="C2300" s="16"/>
      <c r="E2300" s="16"/>
      <c r="H2300" s="16"/>
      <c r="J2300" s="16"/>
      <c r="M2300" s="16"/>
      <c r="O2300" s="16"/>
      <c r="R2300" s="16"/>
      <c r="T2300" s="16"/>
      <c r="W2300" s="16"/>
      <c r="Y2300" s="16"/>
      <c r="AB2300" s="16"/>
      <c r="AD2300" s="16"/>
    </row>
    <row r="2301" spans="3:30" x14ac:dyDescent="0.6">
      <c r="C2301" s="16"/>
      <c r="E2301" s="16"/>
      <c r="H2301" s="16"/>
      <c r="J2301" s="16"/>
      <c r="M2301" s="16"/>
      <c r="O2301" s="16"/>
      <c r="R2301" s="16"/>
      <c r="T2301" s="16"/>
      <c r="W2301" s="16"/>
      <c r="Y2301" s="16"/>
      <c r="AB2301" s="16"/>
      <c r="AD2301" s="16"/>
    </row>
    <row r="2302" spans="3:30" x14ac:dyDescent="0.6">
      <c r="C2302" s="16"/>
      <c r="E2302" s="16"/>
      <c r="H2302" s="16"/>
      <c r="J2302" s="16"/>
      <c r="M2302" s="16"/>
      <c r="O2302" s="16"/>
      <c r="R2302" s="16"/>
      <c r="T2302" s="16"/>
      <c r="W2302" s="16"/>
      <c r="Y2302" s="16"/>
      <c r="AB2302" s="16"/>
      <c r="AD2302" s="16"/>
    </row>
    <row r="2303" spans="3:30" x14ac:dyDescent="0.6">
      <c r="C2303" s="16"/>
      <c r="E2303" s="16"/>
      <c r="H2303" s="16"/>
      <c r="J2303" s="16"/>
      <c r="M2303" s="16"/>
      <c r="O2303" s="16"/>
      <c r="R2303" s="16"/>
      <c r="T2303" s="16"/>
      <c r="W2303" s="16"/>
      <c r="Y2303" s="16"/>
      <c r="AB2303" s="16"/>
      <c r="AD2303" s="16"/>
    </row>
    <row r="2304" spans="3:30" x14ac:dyDescent="0.6">
      <c r="C2304" s="16"/>
      <c r="E2304" s="16"/>
      <c r="H2304" s="16"/>
      <c r="J2304" s="16"/>
      <c r="M2304" s="16"/>
      <c r="O2304" s="16"/>
      <c r="R2304" s="16"/>
      <c r="T2304" s="16"/>
      <c r="W2304" s="16"/>
      <c r="Y2304" s="16"/>
      <c r="AB2304" s="16"/>
      <c r="AD2304" s="16"/>
    </row>
    <row r="2305" spans="3:30" x14ac:dyDescent="0.6">
      <c r="C2305" s="16"/>
      <c r="E2305" s="16"/>
      <c r="H2305" s="16"/>
      <c r="J2305" s="16"/>
      <c r="M2305" s="16"/>
      <c r="O2305" s="16"/>
      <c r="R2305" s="16"/>
      <c r="T2305" s="16"/>
      <c r="W2305" s="16"/>
      <c r="Y2305" s="16"/>
      <c r="AB2305" s="16"/>
      <c r="AD2305" s="16"/>
    </row>
    <row r="2306" spans="3:30" x14ac:dyDescent="0.6">
      <c r="C2306" s="16"/>
      <c r="E2306" s="16"/>
      <c r="H2306" s="16"/>
      <c r="J2306" s="16"/>
      <c r="M2306" s="16"/>
      <c r="O2306" s="16"/>
      <c r="R2306" s="16"/>
      <c r="T2306" s="16"/>
      <c r="W2306" s="16"/>
      <c r="Y2306" s="16"/>
      <c r="AB2306" s="16"/>
      <c r="AD2306" s="16"/>
    </row>
    <row r="2307" spans="3:30" x14ac:dyDescent="0.6">
      <c r="C2307" s="16"/>
      <c r="E2307" s="16"/>
      <c r="H2307" s="16"/>
      <c r="J2307" s="16"/>
      <c r="M2307" s="16"/>
      <c r="O2307" s="16"/>
      <c r="R2307" s="16"/>
      <c r="T2307" s="16"/>
      <c r="W2307" s="16"/>
      <c r="Y2307" s="16"/>
      <c r="AB2307" s="16"/>
      <c r="AD2307" s="16"/>
    </row>
    <row r="2308" spans="3:30" x14ac:dyDescent="0.6">
      <c r="C2308" s="16"/>
      <c r="E2308" s="16"/>
      <c r="H2308" s="16"/>
      <c r="J2308" s="16"/>
      <c r="M2308" s="16"/>
      <c r="O2308" s="16"/>
      <c r="R2308" s="16"/>
      <c r="T2308" s="16"/>
      <c r="W2308" s="16"/>
      <c r="Y2308" s="16"/>
      <c r="AB2308" s="16"/>
      <c r="AD2308" s="16"/>
    </row>
    <row r="2309" spans="3:30" x14ac:dyDescent="0.6">
      <c r="C2309" s="16"/>
      <c r="E2309" s="16"/>
      <c r="H2309" s="16"/>
      <c r="J2309" s="16"/>
      <c r="M2309" s="16"/>
      <c r="O2309" s="16"/>
      <c r="R2309" s="16"/>
      <c r="T2309" s="16"/>
      <c r="W2309" s="16"/>
      <c r="Y2309" s="16"/>
      <c r="AB2309" s="16"/>
      <c r="AD2309" s="16"/>
    </row>
    <row r="2310" spans="3:30" x14ac:dyDescent="0.6">
      <c r="C2310" s="16"/>
      <c r="E2310" s="16"/>
      <c r="H2310" s="16"/>
      <c r="J2310" s="16"/>
      <c r="M2310" s="16"/>
      <c r="O2310" s="16"/>
      <c r="R2310" s="16"/>
      <c r="T2310" s="16"/>
      <c r="W2310" s="16"/>
      <c r="Y2310" s="16"/>
      <c r="AB2310" s="16"/>
      <c r="AD2310" s="16"/>
    </row>
    <row r="2311" spans="3:30" x14ac:dyDescent="0.6">
      <c r="C2311" s="16"/>
      <c r="E2311" s="16"/>
      <c r="H2311" s="16"/>
      <c r="J2311" s="16"/>
      <c r="M2311" s="16"/>
      <c r="O2311" s="16"/>
      <c r="R2311" s="16"/>
      <c r="T2311" s="16"/>
      <c r="W2311" s="16"/>
      <c r="Y2311" s="16"/>
      <c r="AB2311" s="16"/>
      <c r="AD2311" s="16"/>
    </row>
    <row r="2312" spans="3:30" x14ac:dyDescent="0.6">
      <c r="C2312" s="16"/>
      <c r="E2312" s="16"/>
      <c r="H2312" s="16"/>
      <c r="J2312" s="16"/>
      <c r="M2312" s="16"/>
      <c r="O2312" s="16"/>
      <c r="R2312" s="16"/>
      <c r="T2312" s="16"/>
      <c r="W2312" s="16"/>
      <c r="Y2312" s="16"/>
      <c r="AB2312" s="16"/>
      <c r="AD2312" s="16"/>
    </row>
    <row r="2313" spans="3:30" x14ac:dyDescent="0.6">
      <c r="C2313" s="16"/>
      <c r="E2313" s="16"/>
      <c r="H2313" s="16"/>
      <c r="J2313" s="16"/>
      <c r="M2313" s="16"/>
      <c r="O2313" s="16"/>
      <c r="R2313" s="16"/>
      <c r="T2313" s="16"/>
      <c r="W2313" s="16"/>
      <c r="Y2313" s="16"/>
      <c r="AB2313" s="16"/>
      <c r="AD2313" s="16"/>
    </row>
    <row r="2314" spans="3:30" x14ac:dyDescent="0.6">
      <c r="C2314" s="16"/>
      <c r="E2314" s="16"/>
      <c r="H2314" s="16"/>
      <c r="J2314" s="16"/>
      <c r="M2314" s="16"/>
      <c r="O2314" s="16"/>
      <c r="R2314" s="16"/>
      <c r="T2314" s="16"/>
      <c r="W2314" s="16"/>
      <c r="Y2314" s="16"/>
      <c r="AB2314" s="16"/>
      <c r="AD2314" s="16"/>
    </row>
    <row r="2315" spans="3:30" x14ac:dyDescent="0.6">
      <c r="C2315" s="16"/>
      <c r="E2315" s="16"/>
      <c r="H2315" s="16"/>
      <c r="J2315" s="16"/>
      <c r="M2315" s="16"/>
      <c r="O2315" s="16"/>
      <c r="R2315" s="16"/>
      <c r="T2315" s="16"/>
      <c r="W2315" s="16"/>
      <c r="Y2315" s="16"/>
      <c r="AB2315" s="16"/>
      <c r="AD2315" s="16"/>
    </row>
    <row r="2316" spans="3:30" x14ac:dyDescent="0.6">
      <c r="C2316" s="16"/>
      <c r="E2316" s="16"/>
      <c r="H2316" s="16"/>
      <c r="J2316" s="16"/>
      <c r="M2316" s="16"/>
      <c r="O2316" s="16"/>
      <c r="R2316" s="16"/>
      <c r="T2316" s="16"/>
      <c r="W2316" s="16"/>
      <c r="Y2316" s="16"/>
      <c r="AB2316" s="16"/>
      <c r="AD2316" s="16"/>
    </row>
    <row r="2317" spans="3:30" x14ac:dyDescent="0.6">
      <c r="C2317" s="16"/>
      <c r="E2317" s="16"/>
      <c r="H2317" s="16"/>
      <c r="J2317" s="16"/>
      <c r="M2317" s="16"/>
      <c r="O2317" s="16"/>
      <c r="R2317" s="16"/>
      <c r="T2317" s="16"/>
      <c r="W2317" s="16"/>
      <c r="Y2317" s="16"/>
      <c r="AB2317" s="16"/>
      <c r="AD2317" s="16"/>
    </row>
    <row r="2318" spans="3:30" x14ac:dyDescent="0.6">
      <c r="C2318" s="16"/>
      <c r="E2318" s="16"/>
      <c r="H2318" s="16"/>
      <c r="J2318" s="16"/>
      <c r="M2318" s="16"/>
      <c r="O2318" s="16"/>
      <c r="R2318" s="16"/>
      <c r="T2318" s="16"/>
      <c r="W2318" s="16"/>
      <c r="Y2318" s="16"/>
      <c r="AB2318" s="16"/>
      <c r="AD2318" s="16"/>
    </row>
    <row r="2319" spans="3:30" x14ac:dyDescent="0.6">
      <c r="C2319" s="16"/>
      <c r="E2319" s="16"/>
      <c r="H2319" s="16"/>
      <c r="J2319" s="16"/>
      <c r="M2319" s="16"/>
      <c r="O2319" s="16"/>
      <c r="R2319" s="16"/>
      <c r="T2319" s="16"/>
      <c r="W2319" s="16"/>
      <c r="Y2319" s="16"/>
      <c r="AB2319" s="16"/>
      <c r="AD2319" s="16"/>
    </row>
    <row r="2320" spans="3:30" x14ac:dyDescent="0.6">
      <c r="C2320" s="16"/>
      <c r="E2320" s="16"/>
      <c r="H2320" s="16"/>
      <c r="J2320" s="16"/>
      <c r="M2320" s="16"/>
      <c r="O2320" s="16"/>
      <c r="R2320" s="16"/>
      <c r="T2320" s="16"/>
      <c r="W2320" s="16"/>
      <c r="Y2320" s="16"/>
      <c r="AB2320" s="16"/>
      <c r="AD2320" s="16"/>
    </row>
    <row r="2321" spans="3:30" x14ac:dyDescent="0.6">
      <c r="C2321" s="16"/>
      <c r="E2321" s="16"/>
      <c r="H2321" s="16"/>
      <c r="J2321" s="16"/>
      <c r="M2321" s="16"/>
      <c r="O2321" s="16"/>
      <c r="R2321" s="16"/>
      <c r="T2321" s="16"/>
      <c r="W2321" s="16"/>
      <c r="Y2321" s="16"/>
      <c r="AB2321" s="16"/>
      <c r="AD2321" s="16"/>
    </row>
    <row r="2322" spans="3:30" x14ac:dyDescent="0.6">
      <c r="C2322" s="16"/>
      <c r="E2322" s="16"/>
      <c r="H2322" s="16"/>
      <c r="J2322" s="16"/>
      <c r="M2322" s="16"/>
      <c r="O2322" s="16"/>
      <c r="R2322" s="16"/>
      <c r="T2322" s="16"/>
      <c r="W2322" s="16"/>
      <c r="Y2322" s="16"/>
      <c r="AB2322" s="16"/>
      <c r="AD2322" s="16"/>
    </row>
    <row r="2323" spans="3:30" x14ac:dyDescent="0.6">
      <c r="C2323" s="16"/>
      <c r="E2323" s="16"/>
      <c r="H2323" s="16"/>
      <c r="J2323" s="16"/>
      <c r="M2323" s="16"/>
      <c r="O2323" s="16"/>
      <c r="R2323" s="16"/>
      <c r="T2323" s="16"/>
      <c r="W2323" s="16"/>
      <c r="Y2323" s="16"/>
      <c r="AB2323" s="16"/>
      <c r="AD2323" s="16"/>
    </row>
    <row r="2324" spans="3:30" x14ac:dyDescent="0.6">
      <c r="C2324" s="16"/>
      <c r="E2324" s="16"/>
      <c r="H2324" s="16"/>
      <c r="J2324" s="16"/>
      <c r="M2324" s="16"/>
      <c r="O2324" s="16"/>
      <c r="R2324" s="16"/>
      <c r="T2324" s="16"/>
      <c r="W2324" s="16"/>
      <c r="Y2324" s="16"/>
      <c r="AB2324" s="16"/>
      <c r="AD2324" s="16"/>
    </row>
    <row r="2325" spans="3:30" x14ac:dyDescent="0.6">
      <c r="C2325" s="16"/>
      <c r="E2325" s="16"/>
      <c r="H2325" s="16"/>
      <c r="J2325" s="16"/>
      <c r="M2325" s="16"/>
      <c r="O2325" s="16"/>
      <c r="R2325" s="16"/>
      <c r="T2325" s="16"/>
      <c r="W2325" s="16"/>
      <c r="Y2325" s="16"/>
      <c r="AB2325" s="16"/>
      <c r="AD2325" s="16"/>
    </row>
    <row r="2326" spans="3:30" x14ac:dyDescent="0.6">
      <c r="C2326" s="16"/>
      <c r="E2326" s="16"/>
      <c r="H2326" s="16"/>
      <c r="J2326" s="16"/>
      <c r="M2326" s="16"/>
      <c r="O2326" s="16"/>
      <c r="R2326" s="16"/>
      <c r="T2326" s="16"/>
      <c r="W2326" s="16"/>
      <c r="Y2326" s="16"/>
      <c r="AB2326" s="16"/>
      <c r="AD2326" s="16"/>
    </row>
    <row r="2327" spans="3:30" x14ac:dyDescent="0.6">
      <c r="C2327" s="16"/>
      <c r="E2327" s="16"/>
      <c r="H2327" s="16"/>
      <c r="J2327" s="16"/>
      <c r="M2327" s="16"/>
      <c r="O2327" s="16"/>
      <c r="R2327" s="16"/>
      <c r="T2327" s="16"/>
      <c r="W2327" s="16"/>
      <c r="Y2327" s="16"/>
      <c r="AB2327" s="16"/>
      <c r="AD2327" s="16"/>
    </row>
    <row r="2328" spans="3:30" x14ac:dyDescent="0.6">
      <c r="C2328" s="16"/>
      <c r="E2328" s="16"/>
      <c r="H2328" s="16"/>
      <c r="J2328" s="16"/>
      <c r="M2328" s="16"/>
      <c r="O2328" s="16"/>
      <c r="R2328" s="16"/>
      <c r="T2328" s="16"/>
      <c r="W2328" s="16"/>
      <c r="Y2328" s="16"/>
      <c r="AB2328" s="16"/>
      <c r="AD2328" s="16"/>
    </row>
    <row r="2329" spans="3:30" x14ac:dyDescent="0.6">
      <c r="C2329" s="16"/>
      <c r="E2329" s="16"/>
      <c r="H2329" s="16"/>
      <c r="J2329" s="16"/>
      <c r="M2329" s="16"/>
      <c r="O2329" s="16"/>
      <c r="R2329" s="16"/>
      <c r="T2329" s="16"/>
      <c r="W2329" s="16"/>
      <c r="Y2329" s="16"/>
      <c r="AB2329" s="16"/>
      <c r="AD2329" s="16"/>
    </row>
    <row r="2330" spans="3:30" x14ac:dyDescent="0.6">
      <c r="C2330" s="16"/>
      <c r="E2330" s="16"/>
      <c r="H2330" s="16"/>
      <c r="J2330" s="16"/>
      <c r="M2330" s="16"/>
      <c r="O2330" s="16"/>
      <c r="R2330" s="16"/>
      <c r="T2330" s="16"/>
      <c r="W2330" s="16"/>
      <c r="Y2330" s="16"/>
      <c r="AB2330" s="16"/>
      <c r="AD2330" s="16"/>
    </row>
    <row r="2331" spans="3:30" x14ac:dyDescent="0.6">
      <c r="C2331" s="16"/>
      <c r="E2331" s="16"/>
      <c r="H2331" s="16"/>
      <c r="J2331" s="16"/>
      <c r="M2331" s="16"/>
      <c r="O2331" s="16"/>
      <c r="R2331" s="16"/>
      <c r="T2331" s="16"/>
      <c r="W2331" s="16"/>
      <c r="Y2331" s="16"/>
      <c r="AB2331" s="16"/>
      <c r="AD2331" s="16"/>
    </row>
    <row r="2332" spans="3:30" x14ac:dyDescent="0.6">
      <c r="C2332" s="16"/>
      <c r="E2332" s="16"/>
      <c r="H2332" s="16"/>
      <c r="J2332" s="16"/>
      <c r="M2332" s="16"/>
      <c r="O2332" s="16"/>
      <c r="R2332" s="16"/>
      <c r="T2332" s="16"/>
      <c r="W2332" s="16"/>
      <c r="Y2332" s="16"/>
      <c r="AB2332" s="16"/>
      <c r="AD2332" s="16"/>
    </row>
    <row r="2333" spans="3:30" x14ac:dyDescent="0.6">
      <c r="C2333" s="16"/>
      <c r="E2333" s="16"/>
      <c r="H2333" s="16"/>
      <c r="J2333" s="16"/>
      <c r="M2333" s="16"/>
      <c r="O2333" s="16"/>
      <c r="R2333" s="16"/>
      <c r="T2333" s="16"/>
      <c r="W2333" s="16"/>
      <c r="Y2333" s="16"/>
      <c r="AB2333" s="16"/>
      <c r="AD2333" s="16"/>
    </row>
    <row r="2334" spans="3:30" x14ac:dyDescent="0.6">
      <c r="C2334" s="16"/>
      <c r="E2334" s="16"/>
      <c r="H2334" s="16"/>
      <c r="J2334" s="16"/>
      <c r="M2334" s="16"/>
      <c r="O2334" s="16"/>
      <c r="R2334" s="16"/>
      <c r="T2334" s="16"/>
      <c r="W2334" s="16"/>
      <c r="Y2334" s="16"/>
      <c r="AB2334" s="16"/>
      <c r="AD2334" s="16"/>
    </row>
    <row r="2335" spans="3:30" x14ac:dyDescent="0.6">
      <c r="C2335" s="16"/>
      <c r="E2335" s="16"/>
      <c r="H2335" s="16"/>
      <c r="J2335" s="16"/>
      <c r="M2335" s="16"/>
      <c r="O2335" s="16"/>
      <c r="R2335" s="16"/>
      <c r="T2335" s="16"/>
      <c r="W2335" s="16"/>
      <c r="Y2335" s="16"/>
      <c r="AB2335" s="16"/>
      <c r="AD2335" s="16"/>
    </row>
    <row r="2336" spans="3:30" x14ac:dyDescent="0.6">
      <c r="C2336" s="16"/>
      <c r="E2336" s="16"/>
      <c r="H2336" s="16"/>
      <c r="J2336" s="16"/>
      <c r="M2336" s="16"/>
      <c r="O2336" s="16"/>
      <c r="R2336" s="16"/>
      <c r="T2336" s="16"/>
      <c r="W2336" s="16"/>
      <c r="Y2336" s="16"/>
      <c r="AB2336" s="16"/>
      <c r="AD2336" s="16"/>
    </row>
    <row r="2337" spans="3:30" x14ac:dyDescent="0.6">
      <c r="C2337" s="16"/>
      <c r="E2337" s="16"/>
      <c r="H2337" s="16"/>
      <c r="J2337" s="16"/>
      <c r="M2337" s="16"/>
      <c r="O2337" s="16"/>
      <c r="R2337" s="16"/>
      <c r="T2337" s="16"/>
      <c r="W2337" s="16"/>
      <c r="Y2337" s="16"/>
      <c r="AB2337" s="16"/>
      <c r="AD2337" s="16"/>
    </row>
    <row r="2338" spans="3:30" x14ac:dyDescent="0.6">
      <c r="C2338" s="16"/>
      <c r="E2338" s="16"/>
      <c r="H2338" s="16"/>
      <c r="J2338" s="16"/>
      <c r="M2338" s="16"/>
      <c r="O2338" s="16"/>
      <c r="R2338" s="16"/>
      <c r="T2338" s="16"/>
      <c r="W2338" s="16"/>
      <c r="Y2338" s="16"/>
      <c r="AB2338" s="16"/>
      <c r="AD2338" s="16"/>
    </row>
    <row r="2339" spans="3:30" x14ac:dyDescent="0.6">
      <c r="C2339" s="16"/>
      <c r="E2339" s="16"/>
      <c r="H2339" s="16"/>
      <c r="J2339" s="16"/>
      <c r="M2339" s="16"/>
      <c r="O2339" s="16"/>
      <c r="R2339" s="16"/>
      <c r="T2339" s="16"/>
      <c r="W2339" s="16"/>
      <c r="Y2339" s="16"/>
      <c r="AB2339" s="16"/>
      <c r="AD2339" s="16"/>
    </row>
    <row r="2340" spans="3:30" x14ac:dyDescent="0.6">
      <c r="C2340" s="16"/>
      <c r="E2340" s="16"/>
      <c r="H2340" s="16"/>
      <c r="J2340" s="16"/>
      <c r="M2340" s="16"/>
      <c r="O2340" s="16"/>
      <c r="R2340" s="16"/>
      <c r="T2340" s="16"/>
      <c r="W2340" s="16"/>
      <c r="Y2340" s="16"/>
      <c r="AB2340" s="16"/>
      <c r="AD2340" s="16"/>
    </row>
    <row r="2341" spans="3:30" x14ac:dyDescent="0.6">
      <c r="C2341" s="16"/>
      <c r="E2341" s="16"/>
      <c r="H2341" s="16"/>
      <c r="J2341" s="16"/>
      <c r="M2341" s="16"/>
      <c r="O2341" s="16"/>
      <c r="R2341" s="16"/>
      <c r="T2341" s="16"/>
      <c r="W2341" s="16"/>
      <c r="Y2341" s="16"/>
      <c r="AB2341" s="16"/>
      <c r="AD2341" s="16"/>
    </row>
    <row r="2342" spans="3:30" x14ac:dyDescent="0.6">
      <c r="C2342" s="16"/>
      <c r="E2342" s="16"/>
      <c r="H2342" s="16"/>
      <c r="J2342" s="16"/>
      <c r="M2342" s="16"/>
      <c r="O2342" s="16"/>
      <c r="R2342" s="16"/>
      <c r="T2342" s="16"/>
      <c r="W2342" s="16"/>
      <c r="Y2342" s="16"/>
      <c r="AB2342" s="16"/>
      <c r="AD2342" s="16"/>
    </row>
    <row r="2343" spans="3:30" x14ac:dyDescent="0.6">
      <c r="C2343" s="16"/>
      <c r="E2343" s="16"/>
      <c r="H2343" s="16"/>
      <c r="J2343" s="16"/>
      <c r="M2343" s="16"/>
      <c r="O2343" s="16"/>
      <c r="R2343" s="16"/>
      <c r="T2343" s="16"/>
      <c r="W2343" s="16"/>
      <c r="Y2343" s="16"/>
      <c r="AB2343" s="16"/>
      <c r="AD2343" s="16"/>
    </row>
    <row r="2344" spans="3:30" x14ac:dyDescent="0.6">
      <c r="C2344" s="16"/>
      <c r="E2344" s="16"/>
      <c r="H2344" s="16"/>
      <c r="J2344" s="16"/>
      <c r="M2344" s="16"/>
      <c r="O2344" s="16"/>
      <c r="R2344" s="16"/>
      <c r="T2344" s="16"/>
      <c r="W2344" s="16"/>
      <c r="Y2344" s="16"/>
      <c r="AB2344" s="16"/>
      <c r="AD2344" s="16"/>
    </row>
    <row r="2345" spans="3:30" x14ac:dyDescent="0.6">
      <c r="C2345" s="16"/>
      <c r="E2345" s="16"/>
      <c r="H2345" s="16"/>
      <c r="J2345" s="16"/>
      <c r="M2345" s="16"/>
      <c r="O2345" s="16"/>
      <c r="R2345" s="16"/>
      <c r="T2345" s="16"/>
      <c r="W2345" s="16"/>
      <c r="Y2345" s="16"/>
      <c r="AB2345" s="16"/>
      <c r="AD2345" s="16"/>
    </row>
    <row r="2346" spans="3:30" x14ac:dyDescent="0.6">
      <c r="C2346" s="16"/>
      <c r="E2346" s="16"/>
      <c r="H2346" s="16"/>
      <c r="J2346" s="16"/>
      <c r="M2346" s="16"/>
      <c r="O2346" s="16"/>
      <c r="R2346" s="16"/>
      <c r="T2346" s="16"/>
      <c r="W2346" s="16"/>
      <c r="Y2346" s="16"/>
      <c r="AB2346" s="16"/>
      <c r="AD2346" s="16"/>
    </row>
    <row r="2347" spans="3:30" x14ac:dyDescent="0.6">
      <c r="C2347" s="16"/>
      <c r="E2347" s="16"/>
      <c r="H2347" s="16"/>
      <c r="J2347" s="16"/>
      <c r="M2347" s="16"/>
      <c r="O2347" s="16"/>
      <c r="R2347" s="16"/>
      <c r="T2347" s="16"/>
      <c r="W2347" s="16"/>
      <c r="Y2347" s="16"/>
      <c r="AB2347" s="16"/>
      <c r="AD2347" s="16"/>
    </row>
    <row r="2348" spans="3:30" x14ac:dyDescent="0.6">
      <c r="C2348" s="16"/>
      <c r="E2348" s="16"/>
      <c r="H2348" s="16"/>
      <c r="J2348" s="16"/>
      <c r="M2348" s="16"/>
      <c r="O2348" s="16"/>
      <c r="R2348" s="16"/>
      <c r="T2348" s="16"/>
      <c r="W2348" s="16"/>
      <c r="Y2348" s="16"/>
      <c r="AB2348" s="16"/>
      <c r="AD2348" s="16"/>
    </row>
    <row r="2349" spans="3:30" x14ac:dyDescent="0.6">
      <c r="C2349" s="16"/>
      <c r="E2349" s="16"/>
      <c r="H2349" s="16"/>
      <c r="J2349" s="16"/>
      <c r="M2349" s="16"/>
      <c r="O2349" s="16"/>
      <c r="R2349" s="16"/>
      <c r="T2349" s="16"/>
      <c r="W2349" s="16"/>
      <c r="Y2349" s="16"/>
      <c r="AB2349" s="16"/>
      <c r="AD2349" s="16"/>
    </row>
    <row r="2350" spans="3:30" x14ac:dyDescent="0.6">
      <c r="C2350" s="16"/>
      <c r="E2350" s="16"/>
      <c r="H2350" s="16"/>
      <c r="J2350" s="16"/>
      <c r="M2350" s="16"/>
      <c r="O2350" s="16"/>
      <c r="R2350" s="16"/>
      <c r="T2350" s="16"/>
      <c r="W2350" s="16"/>
      <c r="Y2350" s="16"/>
      <c r="AB2350" s="16"/>
      <c r="AD2350" s="16"/>
    </row>
    <row r="2351" spans="3:30" x14ac:dyDescent="0.6">
      <c r="C2351" s="16"/>
      <c r="E2351" s="16"/>
      <c r="H2351" s="16"/>
      <c r="J2351" s="16"/>
      <c r="M2351" s="16"/>
      <c r="O2351" s="16"/>
      <c r="R2351" s="16"/>
      <c r="T2351" s="16"/>
      <c r="W2351" s="16"/>
      <c r="Y2351" s="16"/>
      <c r="AB2351" s="16"/>
      <c r="AD2351" s="16"/>
    </row>
    <row r="2352" spans="3:30" x14ac:dyDescent="0.6">
      <c r="C2352" s="16"/>
      <c r="E2352" s="16"/>
      <c r="H2352" s="16"/>
      <c r="J2352" s="16"/>
      <c r="M2352" s="16"/>
      <c r="O2352" s="16"/>
      <c r="R2352" s="16"/>
      <c r="T2352" s="16"/>
      <c r="W2352" s="16"/>
      <c r="Y2352" s="16"/>
      <c r="AB2352" s="16"/>
      <c r="AD2352" s="16"/>
    </row>
    <row r="2353" spans="3:30" x14ac:dyDescent="0.6">
      <c r="C2353" s="16"/>
      <c r="E2353" s="16"/>
      <c r="H2353" s="16"/>
      <c r="J2353" s="16"/>
      <c r="M2353" s="16"/>
      <c r="O2353" s="16"/>
      <c r="R2353" s="16"/>
      <c r="T2353" s="16"/>
      <c r="W2353" s="16"/>
      <c r="Y2353" s="16"/>
      <c r="AB2353" s="16"/>
      <c r="AD2353" s="16"/>
    </row>
    <row r="2354" spans="3:30" x14ac:dyDescent="0.6">
      <c r="C2354" s="16"/>
      <c r="E2354" s="16"/>
      <c r="H2354" s="16"/>
      <c r="J2354" s="16"/>
      <c r="M2354" s="16"/>
      <c r="O2354" s="16"/>
      <c r="R2354" s="16"/>
      <c r="T2354" s="16"/>
      <c r="W2354" s="16"/>
      <c r="Y2354" s="16"/>
      <c r="AB2354" s="16"/>
      <c r="AD2354" s="16"/>
    </row>
    <row r="2355" spans="3:30" x14ac:dyDescent="0.6">
      <c r="C2355" s="16"/>
      <c r="E2355" s="16"/>
      <c r="H2355" s="16"/>
      <c r="J2355" s="16"/>
      <c r="M2355" s="16"/>
      <c r="O2355" s="16"/>
      <c r="R2355" s="16"/>
      <c r="T2355" s="16"/>
      <c r="W2355" s="16"/>
      <c r="Y2355" s="16"/>
      <c r="AB2355" s="16"/>
      <c r="AD2355" s="16"/>
    </row>
    <row r="2356" spans="3:30" x14ac:dyDescent="0.6">
      <c r="C2356" s="16"/>
      <c r="E2356" s="16"/>
      <c r="H2356" s="16"/>
      <c r="J2356" s="16"/>
      <c r="M2356" s="16"/>
      <c r="O2356" s="16"/>
      <c r="R2356" s="16"/>
      <c r="T2356" s="16"/>
      <c r="W2356" s="16"/>
      <c r="Y2356" s="16"/>
      <c r="AB2356" s="16"/>
      <c r="AD2356" s="16"/>
    </row>
    <row r="2357" spans="3:30" x14ac:dyDescent="0.6">
      <c r="C2357" s="16"/>
      <c r="E2357" s="16"/>
      <c r="H2357" s="16"/>
      <c r="J2357" s="16"/>
      <c r="M2357" s="16"/>
      <c r="O2357" s="16"/>
      <c r="R2357" s="16"/>
      <c r="T2357" s="16"/>
      <c r="W2357" s="16"/>
      <c r="Y2357" s="16"/>
      <c r="AB2357" s="16"/>
      <c r="AD2357" s="16"/>
    </row>
    <row r="2358" spans="3:30" x14ac:dyDescent="0.6">
      <c r="C2358" s="16"/>
      <c r="E2358" s="16"/>
      <c r="H2358" s="16"/>
      <c r="J2358" s="16"/>
      <c r="M2358" s="16"/>
      <c r="O2358" s="16"/>
      <c r="R2358" s="16"/>
      <c r="T2358" s="16"/>
      <c r="W2358" s="16"/>
      <c r="Y2358" s="16"/>
      <c r="AB2358" s="16"/>
      <c r="AD2358" s="16"/>
    </row>
    <row r="2359" spans="3:30" x14ac:dyDescent="0.6">
      <c r="C2359" s="16"/>
      <c r="E2359" s="16"/>
      <c r="H2359" s="16"/>
      <c r="J2359" s="16"/>
      <c r="M2359" s="16"/>
      <c r="O2359" s="16"/>
      <c r="R2359" s="16"/>
      <c r="T2359" s="16"/>
      <c r="W2359" s="16"/>
      <c r="Y2359" s="16"/>
      <c r="AB2359" s="16"/>
      <c r="AD2359" s="16"/>
    </row>
    <row r="2360" spans="3:30" x14ac:dyDescent="0.6">
      <c r="C2360" s="16"/>
      <c r="E2360" s="16"/>
      <c r="H2360" s="16"/>
      <c r="J2360" s="16"/>
      <c r="M2360" s="16"/>
      <c r="O2360" s="16"/>
      <c r="R2360" s="16"/>
      <c r="T2360" s="16"/>
      <c r="W2360" s="16"/>
      <c r="Y2360" s="16"/>
      <c r="AB2360" s="16"/>
      <c r="AD2360" s="16"/>
    </row>
    <row r="2361" spans="3:30" x14ac:dyDescent="0.6">
      <c r="C2361" s="16"/>
      <c r="E2361" s="16"/>
      <c r="H2361" s="16"/>
      <c r="J2361" s="16"/>
      <c r="M2361" s="16"/>
      <c r="O2361" s="16"/>
      <c r="R2361" s="16"/>
      <c r="T2361" s="16"/>
      <c r="W2361" s="16"/>
      <c r="Y2361" s="16"/>
      <c r="AB2361" s="16"/>
      <c r="AD2361" s="16"/>
    </row>
    <row r="2362" spans="3:30" x14ac:dyDescent="0.6">
      <c r="C2362" s="16"/>
      <c r="E2362" s="16"/>
      <c r="H2362" s="16"/>
      <c r="J2362" s="16"/>
      <c r="M2362" s="16"/>
      <c r="O2362" s="16"/>
      <c r="R2362" s="16"/>
      <c r="T2362" s="16"/>
      <c r="W2362" s="16"/>
      <c r="Y2362" s="16"/>
      <c r="AB2362" s="16"/>
      <c r="AD2362" s="16"/>
    </row>
    <row r="2363" spans="3:30" x14ac:dyDescent="0.6">
      <c r="C2363" s="16"/>
      <c r="E2363" s="16"/>
      <c r="H2363" s="16"/>
      <c r="J2363" s="16"/>
      <c r="M2363" s="16"/>
      <c r="O2363" s="16"/>
      <c r="R2363" s="16"/>
      <c r="T2363" s="16"/>
      <c r="W2363" s="16"/>
      <c r="Y2363" s="16"/>
      <c r="AB2363" s="16"/>
      <c r="AD2363" s="16"/>
    </row>
    <row r="2364" spans="3:30" x14ac:dyDescent="0.6">
      <c r="C2364" s="16"/>
      <c r="E2364" s="16"/>
      <c r="H2364" s="16"/>
      <c r="J2364" s="16"/>
      <c r="M2364" s="16"/>
      <c r="O2364" s="16"/>
      <c r="R2364" s="16"/>
      <c r="T2364" s="16"/>
      <c r="W2364" s="16"/>
      <c r="Y2364" s="16"/>
      <c r="AB2364" s="16"/>
      <c r="AD2364" s="16"/>
    </row>
    <row r="2365" spans="3:30" x14ac:dyDescent="0.6">
      <c r="C2365" s="16"/>
      <c r="E2365" s="16"/>
      <c r="H2365" s="16"/>
      <c r="J2365" s="16"/>
      <c r="M2365" s="16"/>
      <c r="O2365" s="16"/>
      <c r="R2365" s="16"/>
      <c r="T2365" s="16"/>
      <c r="W2365" s="16"/>
      <c r="Y2365" s="16"/>
      <c r="AB2365" s="16"/>
      <c r="AD2365" s="16"/>
    </row>
    <row r="2366" spans="3:30" x14ac:dyDescent="0.6">
      <c r="C2366" s="16"/>
      <c r="E2366" s="16"/>
      <c r="H2366" s="16"/>
      <c r="J2366" s="16"/>
      <c r="M2366" s="16"/>
      <c r="O2366" s="16"/>
      <c r="R2366" s="16"/>
      <c r="T2366" s="16"/>
      <c r="W2366" s="16"/>
      <c r="Y2366" s="16"/>
      <c r="AB2366" s="16"/>
      <c r="AD2366" s="16"/>
    </row>
    <row r="2367" spans="3:30" x14ac:dyDescent="0.6">
      <c r="C2367" s="16"/>
      <c r="E2367" s="16"/>
      <c r="H2367" s="16"/>
      <c r="J2367" s="16"/>
      <c r="M2367" s="16"/>
      <c r="O2367" s="16"/>
      <c r="R2367" s="16"/>
      <c r="T2367" s="16"/>
      <c r="W2367" s="16"/>
      <c r="Y2367" s="16"/>
      <c r="AB2367" s="16"/>
      <c r="AD2367" s="16"/>
    </row>
    <row r="2368" spans="3:30" x14ac:dyDescent="0.6">
      <c r="C2368" s="16"/>
      <c r="E2368" s="16"/>
      <c r="H2368" s="16"/>
      <c r="J2368" s="16"/>
      <c r="M2368" s="16"/>
      <c r="O2368" s="16"/>
      <c r="R2368" s="16"/>
      <c r="T2368" s="16"/>
      <c r="W2368" s="16"/>
      <c r="Y2368" s="16"/>
      <c r="AB2368" s="16"/>
      <c r="AD2368" s="16"/>
    </row>
    <row r="2369" spans="3:30" x14ac:dyDescent="0.6">
      <c r="C2369" s="16"/>
      <c r="E2369" s="16"/>
      <c r="H2369" s="16"/>
      <c r="J2369" s="16"/>
      <c r="M2369" s="16"/>
      <c r="O2369" s="16"/>
      <c r="R2369" s="16"/>
      <c r="T2369" s="16"/>
      <c r="W2369" s="16"/>
      <c r="Y2369" s="16"/>
      <c r="AB2369" s="16"/>
      <c r="AD2369" s="16"/>
    </row>
    <row r="2370" spans="3:30" x14ac:dyDescent="0.6">
      <c r="C2370" s="16"/>
      <c r="E2370" s="16"/>
      <c r="H2370" s="16"/>
      <c r="J2370" s="16"/>
      <c r="M2370" s="16"/>
      <c r="O2370" s="16"/>
      <c r="R2370" s="16"/>
      <c r="T2370" s="16"/>
      <c r="W2370" s="16"/>
      <c r="Y2370" s="16"/>
      <c r="AB2370" s="16"/>
      <c r="AD2370" s="16"/>
    </row>
    <row r="2371" spans="3:30" x14ac:dyDescent="0.6">
      <c r="C2371" s="16"/>
      <c r="E2371" s="16"/>
      <c r="H2371" s="16"/>
      <c r="J2371" s="16"/>
      <c r="M2371" s="16"/>
      <c r="O2371" s="16"/>
      <c r="R2371" s="16"/>
      <c r="T2371" s="16"/>
      <c r="W2371" s="16"/>
      <c r="Y2371" s="16"/>
      <c r="AB2371" s="16"/>
      <c r="AD2371" s="16"/>
    </row>
    <row r="2372" spans="3:30" x14ac:dyDescent="0.6">
      <c r="C2372" s="16"/>
      <c r="E2372" s="16"/>
      <c r="H2372" s="16"/>
      <c r="J2372" s="16"/>
      <c r="M2372" s="16"/>
      <c r="O2372" s="16"/>
      <c r="R2372" s="16"/>
      <c r="T2372" s="16"/>
      <c r="W2372" s="16"/>
      <c r="Y2372" s="16"/>
      <c r="AB2372" s="16"/>
      <c r="AD2372" s="16"/>
    </row>
    <row r="2373" spans="3:30" x14ac:dyDescent="0.6">
      <c r="C2373" s="16"/>
      <c r="E2373" s="16"/>
      <c r="H2373" s="16"/>
      <c r="J2373" s="16"/>
      <c r="M2373" s="16"/>
      <c r="O2373" s="16"/>
      <c r="R2373" s="16"/>
      <c r="T2373" s="16"/>
      <c r="W2373" s="16"/>
      <c r="Y2373" s="16"/>
      <c r="AB2373" s="16"/>
      <c r="AD2373" s="16"/>
    </row>
    <row r="2374" spans="3:30" x14ac:dyDescent="0.6">
      <c r="C2374" s="16"/>
      <c r="E2374" s="16"/>
      <c r="H2374" s="16"/>
      <c r="J2374" s="16"/>
      <c r="M2374" s="16"/>
      <c r="O2374" s="16"/>
      <c r="R2374" s="16"/>
      <c r="T2374" s="16"/>
      <c r="W2374" s="16"/>
      <c r="Y2374" s="16"/>
      <c r="AB2374" s="16"/>
      <c r="AD2374" s="16"/>
    </row>
    <row r="2375" spans="3:30" x14ac:dyDescent="0.6">
      <c r="C2375" s="16"/>
      <c r="E2375" s="16"/>
      <c r="H2375" s="16"/>
      <c r="J2375" s="16"/>
      <c r="M2375" s="16"/>
      <c r="O2375" s="16"/>
      <c r="R2375" s="16"/>
      <c r="T2375" s="16"/>
      <c r="W2375" s="16"/>
      <c r="Y2375" s="16"/>
      <c r="AB2375" s="16"/>
      <c r="AD2375" s="16"/>
    </row>
    <row r="2376" spans="3:30" x14ac:dyDescent="0.6">
      <c r="C2376" s="16"/>
      <c r="E2376" s="16"/>
      <c r="H2376" s="16"/>
      <c r="J2376" s="16"/>
      <c r="M2376" s="16"/>
      <c r="O2376" s="16"/>
      <c r="R2376" s="16"/>
      <c r="T2376" s="16"/>
      <c r="W2376" s="16"/>
      <c r="Y2376" s="16"/>
      <c r="AB2376" s="16"/>
      <c r="AD2376" s="16"/>
    </row>
    <row r="2377" spans="3:30" x14ac:dyDescent="0.6">
      <c r="C2377" s="16"/>
      <c r="E2377" s="16"/>
      <c r="H2377" s="16"/>
      <c r="J2377" s="16"/>
      <c r="M2377" s="16"/>
      <c r="O2377" s="16"/>
      <c r="R2377" s="16"/>
      <c r="T2377" s="16"/>
      <c r="W2377" s="16"/>
      <c r="Y2377" s="16"/>
      <c r="AB2377" s="16"/>
      <c r="AD2377" s="16"/>
    </row>
    <row r="2378" spans="3:30" x14ac:dyDescent="0.6">
      <c r="C2378" s="16"/>
      <c r="E2378" s="16"/>
      <c r="H2378" s="16"/>
      <c r="J2378" s="16"/>
      <c r="M2378" s="16"/>
      <c r="O2378" s="16"/>
      <c r="R2378" s="16"/>
      <c r="T2378" s="16"/>
      <c r="W2378" s="16"/>
      <c r="Y2378" s="16"/>
      <c r="AB2378" s="16"/>
      <c r="AD2378" s="16"/>
    </row>
    <row r="2379" spans="3:30" x14ac:dyDescent="0.6">
      <c r="C2379" s="16"/>
      <c r="E2379" s="16"/>
      <c r="H2379" s="16"/>
      <c r="J2379" s="16"/>
      <c r="M2379" s="16"/>
      <c r="O2379" s="16"/>
      <c r="R2379" s="16"/>
      <c r="T2379" s="16"/>
      <c r="W2379" s="16"/>
      <c r="Y2379" s="16"/>
      <c r="AB2379" s="16"/>
      <c r="AD2379" s="16"/>
    </row>
    <row r="2380" spans="3:30" x14ac:dyDescent="0.6">
      <c r="C2380" s="16"/>
      <c r="E2380" s="16"/>
      <c r="H2380" s="16"/>
      <c r="J2380" s="16"/>
      <c r="M2380" s="16"/>
      <c r="O2380" s="16"/>
      <c r="R2380" s="16"/>
      <c r="T2380" s="16"/>
      <c r="W2380" s="16"/>
      <c r="Y2380" s="16"/>
      <c r="AB2380" s="16"/>
      <c r="AD2380" s="16"/>
    </row>
    <row r="2381" spans="3:30" x14ac:dyDescent="0.6">
      <c r="C2381" s="16"/>
      <c r="E2381" s="16"/>
      <c r="H2381" s="16"/>
      <c r="J2381" s="16"/>
      <c r="M2381" s="16"/>
      <c r="O2381" s="16"/>
      <c r="R2381" s="16"/>
      <c r="T2381" s="16"/>
      <c r="W2381" s="16"/>
      <c r="Y2381" s="16"/>
      <c r="AB2381" s="16"/>
      <c r="AD2381" s="16"/>
    </row>
    <row r="2382" spans="3:30" x14ac:dyDescent="0.6">
      <c r="C2382" s="16"/>
      <c r="E2382" s="16"/>
      <c r="H2382" s="16"/>
      <c r="J2382" s="16"/>
      <c r="M2382" s="16"/>
      <c r="O2382" s="16"/>
      <c r="R2382" s="16"/>
      <c r="T2382" s="16"/>
      <c r="W2382" s="16"/>
      <c r="Y2382" s="16"/>
      <c r="AB2382" s="16"/>
      <c r="AD2382" s="16"/>
    </row>
    <row r="2383" spans="3:30" x14ac:dyDescent="0.6">
      <c r="C2383" s="16"/>
      <c r="E2383" s="16"/>
      <c r="H2383" s="16"/>
      <c r="J2383" s="16"/>
      <c r="M2383" s="16"/>
      <c r="O2383" s="16"/>
      <c r="R2383" s="16"/>
      <c r="T2383" s="16"/>
      <c r="W2383" s="16"/>
      <c r="Y2383" s="16"/>
      <c r="AB2383" s="16"/>
      <c r="AD2383" s="16"/>
    </row>
    <row r="2384" spans="3:30" x14ac:dyDescent="0.6">
      <c r="C2384" s="16"/>
      <c r="E2384" s="16"/>
      <c r="H2384" s="16"/>
      <c r="J2384" s="16"/>
      <c r="M2384" s="16"/>
      <c r="O2384" s="16"/>
      <c r="R2384" s="16"/>
      <c r="T2384" s="16"/>
      <c r="W2384" s="16"/>
      <c r="Y2384" s="16"/>
      <c r="AB2384" s="16"/>
      <c r="AD2384" s="16"/>
    </row>
    <row r="2385" spans="3:30" x14ac:dyDescent="0.6">
      <c r="C2385" s="16"/>
      <c r="E2385" s="16"/>
      <c r="H2385" s="16"/>
      <c r="J2385" s="16"/>
      <c r="M2385" s="16"/>
      <c r="O2385" s="16"/>
      <c r="R2385" s="16"/>
      <c r="T2385" s="16"/>
      <c r="W2385" s="16"/>
      <c r="Y2385" s="16"/>
      <c r="AB2385" s="16"/>
      <c r="AD2385" s="16"/>
    </row>
    <row r="2386" spans="3:30" x14ac:dyDescent="0.6">
      <c r="C2386" s="16"/>
      <c r="E2386" s="16"/>
      <c r="H2386" s="16"/>
      <c r="J2386" s="16"/>
      <c r="M2386" s="16"/>
      <c r="O2386" s="16"/>
      <c r="R2386" s="16"/>
      <c r="T2386" s="16"/>
      <c r="W2386" s="16"/>
      <c r="Y2386" s="16"/>
      <c r="AB2386" s="16"/>
      <c r="AD2386" s="16"/>
    </row>
    <row r="2387" spans="3:30" x14ac:dyDescent="0.6">
      <c r="C2387" s="16"/>
      <c r="E2387" s="16"/>
      <c r="H2387" s="16"/>
      <c r="J2387" s="16"/>
      <c r="M2387" s="16"/>
      <c r="O2387" s="16"/>
      <c r="R2387" s="16"/>
      <c r="T2387" s="16"/>
      <c r="W2387" s="16"/>
      <c r="Y2387" s="16"/>
      <c r="AB2387" s="16"/>
      <c r="AD2387" s="16"/>
    </row>
    <row r="2388" spans="3:30" x14ac:dyDescent="0.6">
      <c r="C2388" s="16"/>
      <c r="E2388" s="16"/>
      <c r="H2388" s="16"/>
      <c r="J2388" s="16"/>
      <c r="M2388" s="16"/>
      <c r="O2388" s="16"/>
      <c r="R2388" s="16"/>
      <c r="T2388" s="16"/>
      <c r="W2388" s="16"/>
      <c r="Y2388" s="16"/>
      <c r="AB2388" s="16"/>
      <c r="AD2388" s="16"/>
    </row>
    <row r="2389" spans="3:30" x14ac:dyDescent="0.6">
      <c r="C2389" s="16"/>
      <c r="E2389" s="16"/>
      <c r="H2389" s="16"/>
      <c r="J2389" s="16"/>
      <c r="M2389" s="16"/>
      <c r="O2389" s="16"/>
      <c r="R2389" s="16"/>
      <c r="T2389" s="16"/>
      <c r="W2389" s="16"/>
      <c r="Y2389" s="16"/>
      <c r="AB2389" s="16"/>
      <c r="AD2389" s="16"/>
    </row>
    <row r="2390" spans="3:30" x14ac:dyDescent="0.6">
      <c r="C2390" s="16"/>
      <c r="E2390" s="16"/>
      <c r="H2390" s="16"/>
      <c r="J2390" s="16"/>
      <c r="M2390" s="16"/>
      <c r="O2390" s="16"/>
      <c r="R2390" s="16"/>
      <c r="T2390" s="16"/>
      <c r="W2390" s="16"/>
      <c r="Y2390" s="16"/>
      <c r="AB2390" s="16"/>
      <c r="AD2390" s="16"/>
    </row>
    <row r="2391" spans="3:30" x14ac:dyDescent="0.6">
      <c r="C2391" s="16"/>
      <c r="E2391" s="16"/>
      <c r="H2391" s="16"/>
      <c r="J2391" s="16"/>
      <c r="M2391" s="16"/>
      <c r="O2391" s="16"/>
      <c r="R2391" s="16"/>
      <c r="T2391" s="16"/>
      <c r="W2391" s="16"/>
      <c r="Y2391" s="16"/>
      <c r="AB2391" s="16"/>
      <c r="AD2391" s="16"/>
    </row>
    <row r="2392" spans="3:30" x14ac:dyDescent="0.6">
      <c r="C2392" s="16"/>
      <c r="E2392" s="16"/>
      <c r="H2392" s="16"/>
      <c r="J2392" s="16"/>
      <c r="M2392" s="16"/>
      <c r="O2392" s="16"/>
      <c r="R2392" s="16"/>
      <c r="T2392" s="16"/>
      <c r="W2392" s="16"/>
      <c r="Y2392" s="16"/>
      <c r="AB2392" s="16"/>
      <c r="AD2392" s="16"/>
    </row>
    <row r="2393" spans="3:30" x14ac:dyDescent="0.6">
      <c r="C2393" s="16"/>
      <c r="E2393" s="16"/>
      <c r="H2393" s="16"/>
      <c r="J2393" s="16"/>
      <c r="M2393" s="16"/>
      <c r="O2393" s="16"/>
      <c r="R2393" s="16"/>
      <c r="T2393" s="16"/>
      <c r="W2393" s="16"/>
      <c r="Y2393" s="16"/>
      <c r="AB2393" s="16"/>
      <c r="AD2393" s="16"/>
    </row>
    <row r="2394" spans="3:30" x14ac:dyDescent="0.6">
      <c r="C2394" s="16"/>
      <c r="E2394" s="16"/>
      <c r="H2394" s="16"/>
      <c r="J2394" s="16"/>
      <c r="M2394" s="16"/>
      <c r="O2394" s="16"/>
      <c r="R2394" s="16"/>
      <c r="T2394" s="16"/>
      <c r="W2394" s="16"/>
      <c r="Y2394" s="16"/>
      <c r="AB2394" s="16"/>
      <c r="AD2394" s="16"/>
    </row>
    <row r="2395" spans="3:30" x14ac:dyDescent="0.6">
      <c r="C2395" s="16"/>
      <c r="E2395" s="16"/>
      <c r="H2395" s="16"/>
      <c r="J2395" s="16"/>
      <c r="M2395" s="16"/>
      <c r="O2395" s="16"/>
      <c r="R2395" s="16"/>
      <c r="T2395" s="16"/>
      <c r="W2395" s="16"/>
      <c r="Y2395" s="16"/>
      <c r="AB2395" s="16"/>
      <c r="AD2395" s="16"/>
    </row>
    <row r="2396" spans="3:30" x14ac:dyDescent="0.6">
      <c r="C2396" s="16"/>
      <c r="E2396" s="16"/>
      <c r="H2396" s="16"/>
      <c r="J2396" s="16"/>
      <c r="M2396" s="16"/>
      <c r="O2396" s="16"/>
      <c r="R2396" s="16"/>
      <c r="T2396" s="16"/>
      <c r="W2396" s="16"/>
      <c r="Y2396" s="16"/>
      <c r="AB2396" s="16"/>
      <c r="AD2396" s="16"/>
    </row>
    <row r="2397" spans="3:30" x14ac:dyDescent="0.6">
      <c r="C2397" s="16"/>
      <c r="E2397" s="16"/>
      <c r="H2397" s="16"/>
      <c r="J2397" s="16"/>
      <c r="M2397" s="16"/>
      <c r="O2397" s="16"/>
      <c r="R2397" s="16"/>
      <c r="T2397" s="16"/>
      <c r="W2397" s="16"/>
      <c r="Y2397" s="16"/>
      <c r="AB2397" s="16"/>
      <c r="AD2397" s="16"/>
    </row>
    <row r="2398" spans="3:30" x14ac:dyDescent="0.6">
      <c r="C2398" s="16"/>
      <c r="E2398" s="16"/>
      <c r="H2398" s="16"/>
      <c r="J2398" s="16"/>
      <c r="M2398" s="16"/>
      <c r="O2398" s="16"/>
      <c r="R2398" s="16"/>
      <c r="T2398" s="16"/>
      <c r="W2398" s="16"/>
      <c r="Y2398" s="16"/>
      <c r="AB2398" s="16"/>
      <c r="AD2398" s="16"/>
    </row>
    <row r="2399" spans="3:30" x14ac:dyDescent="0.6">
      <c r="C2399" s="16"/>
      <c r="E2399" s="16"/>
      <c r="H2399" s="16"/>
      <c r="J2399" s="16"/>
      <c r="M2399" s="16"/>
      <c r="O2399" s="16"/>
      <c r="R2399" s="16"/>
      <c r="T2399" s="16"/>
      <c r="W2399" s="16"/>
      <c r="Y2399" s="16"/>
      <c r="AB2399" s="16"/>
      <c r="AD2399" s="16"/>
    </row>
    <row r="2400" spans="3:30" x14ac:dyDescent="0.6">
      <c r="C2400" s="16"/>
      <c r="E2400" s="16"/>
      <c r="H2400" s="16"/>
      <c r="J2400" s="16"/>
      <c r="M2400" s="16"/>
      <c r="O2400" s="16"/>
      <c r="R2400" s="16"/>
      <c r="T2400" s="16"/>
      <c r="W2400" s="16"/>
      <c r="Y2400" s="16"/>
      <c r="AB2400" s="16"/>
      <c r="AD2400" s="16"/>
    </row>
    <row r="2401" spans="3:30" x14ac:dyDescent="0.6">
      <c r="C2401" s="16"/>
      <c r="E2401" s="16"/>
      <c r="H2401" s="16"/>
      <c r="J2401" s="16"/>
      <c r="M2401" s="16"/>
      <c r="O2401" s="16"/>
      <c r="R2401" s="16"/>
      <c r="T2401" s="16"/>
      <c r="W2401" s="16"/>
      <c r="Y2401" s="16"/>
      <c r="AB2401" s="16"/>
      <c r="AD2401" s="16"/>
    </row>
    <row r="2402" spans="3:30" x14ac:dyDescent="0.6">
      <c r="C2402" s="16"/>
      <c r="E2402" s="16"/>
      <c r="H2402" s="16"/>
      <c r="J2402" s="16"/>
      <c r="M2402" s="16"/>
      <c r="O2402" s="16"/>
      <c r="R2402" s="16"/>
      <c r="T2402" s="16"/>
      <c r="W2402" s="16"/>
      <c r="Y2402" s="16"/>
      <c r="AB2402" s="16"/>
      <c r="AD2402" s="16"/>
    </row>
    <row r="2403" spans="3:30" x14ac:dyDescent="0.6">
      <c r="C2403" s="16"/>
      <c r="E2403" s="16"/>
      <c r="H2403" s="16"/>
      <c r="J2403" s="16"/>
      <c r="M2403" s="16"/>
      <c r="O2403" s="16"/>
      <c r="R2403" s="16"/>
      <c r="T2403" s="16"/>
      <c r="W2403" s="16"/>
      <c r="Y2403" s="16"/>
      <c r="AB2403" s="16"/>
      <c r="AD2403" s="16"/>
    </row>
    <row r="2404" spans="3:30" x14ac:dyDescent="0.6">
      <c r="C2404" s="16"/>
      <c r="E2404" s="16"/>
      <c r="H2404" s="16"/>
      <c r="J2404" s="16"/>
      <c r="M2404" s="16"/>
      <c r="O2404" s="16"/>
      <c r="R2404" s="16"/>
      <c r="T2404" s="16"/>
      <c r="W2404" s="16"/>
      <c r="Y2404" s="16"/>
      <c r="AB2404" s="16"/>
      <c r="AD2404" s="16"/>
    </row>
    <row r="2405" spans="3:30" x14ac:dyDescent="0.6">
      <c r="C2405" s="16"/>
      <c r="E2405" s="16"/>
      <c r="H2405" s="16"/>
      <c r="J2405" s="16"/>
      <c r="M2405" s="16"/>
      <c r="O2405" s="16"/>
      <c r="R2405" s="16"/>
      <c r="T2405" s="16"/>
      <c r="W2405" s="16"/>
      <c r="Y2405" s="16"/>
      <c r="AB2405" s="16"/>
      <c r="AD2405" s="16"/>
    </row>
    <row r="2406" spans="3:30" x14ac:dyDescent="0.6">
      <c r="C2406" s="16"/>
      <c r="E2406" s="16"/>
      <c r="H2406" s="16"/>
      <c r="J2406" s="16"/>
      <c r="M2406" s="16"/>
      <c r="O2406" s="16"/>
      <c r="R2406" s="16"/>
      <c r="T2406" s="16"/>
      <c r="W2406" s="16"/>
      <c r="Y2406" s="16"/>
      <c r="AB2406" s="16"/>
      <c r="AD2406" s="16"/>
    </row>
    <row r="2407" spans="3:30" x14ac:dyDescent="0.6">
      <c r="C2407" s="16"/>
      <c r="E2407" s="16"/>
      <c r="H2407" s="16"/>
      <c r="J2407" s="16"/>
      <c r="M2407" s="16"/>
      <c r="O2407" s="16"/>
      <c r="R2407" s="16"/>
      <c r="T2407" s="16"/>
      <c r="W2407" s="16"/>
      <c r="Y2407" s="16"/>
      <c r="AB2407" s="16"/>
      <c r="AD2407" s="16"/>
    </row>
    <row r="2408" spans="3:30" x14ac:dyDescent="0.6">
      <c r="C2408" s="16"/>
      <c r="E2408" s="16"/>
      <c r="H2408" s="16"/>
      <c r="J2408" s="16"/>
      <c r="M2408" s="16"/>
      <c r="O2408" s="16"/>
      <c r="R2408" s="16"/>
      <c r="T2408" s="16"/>
      <c r="W2408" s="16"/>
      <c r="Y2408" s="16"/>
      <c r="AB2408" s="16"/>
      <c r="AD2408" s="16"/>
    </row>
    <row r="2409" spans="3:30" x14ac:dyDescent="0.6">
      <c r="C2409" s="16"/>
      <c r="E2409" s="16"/>
      <c r="H2409" s="16"/>
      <c r="J2409" s="16"/>
      <c r="M2409" s="16"/>
      <c r="O2409" s="16"/>
      <c r="R2409" s="16"/>
      <c r="T2409" s="16"/>
      <c r="W2409" s="16"/>
      <c r="Y2409" s="16"/>
      <c r="AB2409" s="16"/>
      <c r="AD2409" s="16"/>
    </row>
    <row r="2410" spans="3:30" x14ac:dyDescent="0.6">
      <c r="C2410" s="16"/>
      <c r="E2410" s="16"/>
      <c r="H2410" s="16"/>
      <c r="J2410" s="16"/>
      <c r="M2410" s="16"/>
      <c r="O2410" s="16"/>
      <c r="R2410" s="16"/>
      <c r="T2410" s="16"/>
      <c r="W2410" s="16"/>
      <c r="Y2410" s="16"/>
      <c r="AB2410" s="16"/>
      <c r="AD2410" s="16"/>
    </row>
    <row r="2411" spans="3:30" x14ac:dyDescent="0.6">
      <c r="C2411" s="16"/>
      <c r="E2411" s="16"/>
      <c r="H2411" s="16"/>
      <c r="J2411" s="16"/>
      <c r="M2411" s="16"/>
      <c r="O2411" s="16"/>
      <c r="R2411" s="16"/>
      <c r="T2411" s="16"/>
      <c r="W2411" s="16"/>
      <c r="Y2411" s="16"/>
      <c r="AB2411" s="16"/>
      <c r="AD2411" s="16"/>
    </row>
    <row r="2412" spans="3:30" x14ac:dyDescent="0.6">
      <c r="C2412" s="16"/>
      <c r="E2412" s="16"/>
      <c r="H2412" s="16"/>
      <c r="J2412" s="16"/>
      <c r="M2412" s="16"/>
      <c r="O2412" s="16"/>
      <c r="R2412" s="16"/>
      <c r="T2412" s="16"/>
      <c r="W2412" s="16"/>
      <c r="Y2412" s="16"/>
      <c r="AB2412" s="16"/>
      <c r="AD2412" s="16"/>
    </row>
    <row r="2413" spans="3:30" x14ac:dyDescent="0.6">
      <c r="C2413" s="16"/>
      <c r="E2413" s="16"/>
      <c r="H2413" s="16"/>
      <c r="J2413" s="16"/>
      <c r="M2413" s="16"/>
      <c r="O2413" s="16"/>
      <c r="R2413" s="16"/>
      <c r="T2413" s="16"/>
      <c r="W2413" s="16"/>
      <c r="Y2413" s="16"/>
      <c r="AB2413" s="16"/>
      <c r="AD2413" s="16"/>
    </row>
    <row r="2414" spans="3:30" x14ac:dyDescent="0.6">
      <c r="C2414" s="16"/>
      <c r="E2414" s="16"/>
      <c r="H2414" s="16"/>
      <c r="J2414" s="16"/>
      <c r="M2414" s="16"/>
      <c r="O2414" s="16"/>
      <c r="R2414" s="16"/>
      <c r="T2414" s="16"/>
      <c r="W2414" s="16"/>
      <c r="Y2414" s="16"/>
      <c r="AB2414" s="16"/>
      <c r="AD2414" s="16"/>
    </row>
    <row r="2415" spans="3:30" x14ac:dyDescent="0.6">
      <c r="C2415" s="16"/>
      <c r="E2415" s="16"/>
      <c r="H2415" s="16"/>
      <c r="J2415" s="16"/>
      <c r="M2415" s="16"/>
      <c r="O2415" s="16"/>
      <c r="R2415" s="16"/>
      <c r="T2415" s="16"/>
      <c r="W2415" s="16"/>
      <c r="Y2415" s="16"/>
      <c r="AB2415" s="16"/>
      <c r="AD2415" s="16"/>
    </row>
    <row r="2416" spans="3:30" x14ac:dyDescent="0.6">
      <c r="C2416" s="16"/>
      <c r="E2416" s="16"/>
      <c r="H2416" s="16"/>
      <c r="J2416" s="16"/>
      <c r="M2416" s="16"/>
      <c r="O2416" s="16"/>
      <c r="R2416" s="16"/>
      <c r="T2416" s="16"/>
      <c r="W2416" s="16"/>
      <c r="Y2416" s="16"/>
      <c r="AB2416" s="16"/>
      <c r="AD2416" s="16"/>
    </row>
    <row r="2417" spans="3:30" x14ac:dyDescent="0.6">
      <c r="C2417" s="16"/>
      <c r="E2417" s="16"/>
      <c r="H2417" s="16"/>
      <c r="J2417" s="16"/>
      <c r="M2417" s="16"/>
      <c r="O2417" s="16"/>
      <c r="R2417" s="16"/>
      <c r="T2417" s="16"/>
      <c r="W2417" s="16"/>
      <c r="Y2417" s="16"/>
      <c r="AB2417" s="16"/>
      <c r="AD2417" s="16"/>
    </row>
    <row r="2418" spans="3:30" x14ac:dyDescent="0.6">
      <c r="C2418" s="16"/>
      <c r="E2418" s="16"/>
      <c r="H2418" s="16"/>
      <c r="J2418" s="16"/>
      <c r="M2418" s="16"/>
      <c r="O2418" s="16"/>
      <c r="R2418" s="16"/>
      <c r="T2418" s="16"/>
      <c r="W2418" s="16"/>
      <c r="Y2418" s="16"/>
      <c r="AB2418" s="16"/>
      <c r="AD2418" s="16"/>
    </row>
    <row r="2419" spans="3:30" x14ac:dyDescent="0.6">
      <c r="C2419" s="16"/>
      <c r="E2419" s="16"/>
      <c r="H2419" s="16"/>
      <c r="J2419" s="16"/>
      <c r="M2419" s="16"/>
      <c r="O2419" s="16"/>
      <c r="R2419" s="16"/>
      <c r="T2419" s="16"/>
      <c r="W2419" s="16"/>
      <c r="Y2419" s="16"/>
      <c r="AB2419" s="16"/>
      <c r="AD2419" s="16"/>
    </row>
    <row r="2420" spans="3:30" x14ac:dyDescent="0.6">
      <c r="C2420" s="16"/>
      <c r="E2420" s="16"/>
      <c r="H2420" s="16"/>
      <c r="J2420" s="16"/>
      <c r="M2420" s="16"/>
      <c r="O2420" s="16"/>
      <c r="R2420" s="16"/>
      <c r="T2420" s="16"/>
      <c r="W2420" s="16"/>
      <c r="Y2420" s="16"/>
      <c r="AB2420" s="16"/>
      <c r="AD2420" s="16"/>
    </row>
    <row r="2421" spans="3:30" x14ac:dyDescent="0.6">
      <c r="C2421" s="16"/>
      <c r="E2421" s="16"/>
      <c r="H2421" s="16"/>
      <c r="J2421" s="16"/>
      <c r="M2421" s="16"/>
      <c r="O2421" s="16"/>
      <c r="R2421" s="16"/>
      <c r="T2421" s="16"/>
      <c r="W2421" s="16"/>
      <c r="Y2421" s="16"/>
      <c r="AB2421" s="16"/>
      <c r="AD2421" s="16"/>
    </row>
    <row r="2422" spans="3:30" x14ac:dyDescent="0.6">
      <c r="C2422" s="16"/>
      <c r="E2422" s="16"/>
      <c r="H2422" s="16"/>
      <c r="J2422" s="16"/>
      <c r="M2422" s="16"/>
      <c r="O2422" s="16"/>
      <c r="R2422" s="16"/>
      <c r="T2422" s="16"/>
      <c r="W2422" s="16"/>
      <c r="Y2422" s="16"/>
      <c r="AB2422" s="16"/>
      <c r="AD2422" s="16"/>
    </row>
    <row r="2423" spans="3:30" x14ac:dyDescent="0.6">
      <c r="C2423" s="16"/>
      <c r="E2423" s="16"/>
      <c r="H2423" s="16"/>
      <c r="J2423" s="16"/>
      <c r="M2423" s="16"/>
      <c r="O2423" s="16"/>
      <c r="R2423" s="16"/>
      <c r="T2423" s="16"/>
      <c r="W2423" s="16"/>
      <c r="Y2423" s="16"/>
      <c r="AB2423" s="16"/>
      <c r="AD2423" s="16"/>
    </row>
    <row r="2424" spans="3:30" x14ac:dyDescent="0.6">
      <c r="C2424" s="16"/>
      <c r="E2424" s="16"/>
      <c r="H2424" s="16"/>
      <c r="J2424" s="16"/>
      <c r="M2424" s="16"/>
      <c r="O2424" s="16"/>
      <c r="R2424" s="16"/>
      <c r="T2424" s="16"/>
      <c r="W2424" s="16"/>
      <c r="Y2424" s="16"/>
      <c r="AB2424" s="16"/>
      <c r="AD2424" s="16"/>
    </row>
    <row r="2425" spans="3:30" x14ac:dyDescent="0.6">
      <c r="C2425" s="16"/>
      <c r="E2425" s="16"/>
      <c r="H2425" s="16"/>
      <c r="J2425" s="16"/>
      <c r="M2425" s="16"/>
      <c r="O2425" s="16"/>
      <c r="R2425" s="16"/>
      <c r="T2425" s="16"/>
      <c r="W2425" s="16"/>
      <c r="Y2425" s="16"/>
      <c r="AB2425" s="16"/>
      <c r="AD2425" s="16"/>
    </row>
    <row r="2426" spans="3:30" x14ac:dyDescent="0.6">
      <c r="C2426" s="16"/>
      <c r="E2426" s="16"/>
      <c r="H2426" s="16"/>
      <c r="J2426" s="16"/>
      <c r="M2426" s="16"/>
      <c r="O2426" s="16"/>
      <c r="R2426" s="16"/>
      <c r="T2426" s="16"/>
      <c r="W2426" s="16"/>
      <c r="Y2426" s="16"/>
      <c r="AB2426" s="16"/>
      <c r="AD2426" s="16"/>
    </row>
    <row r="2427" spans="3:30" x14ac:dyDescent="0.6">
      <c r="C2427" s="16"/>
      <c r="E2427" s="16"/>
      <c r="H2427" s="16"/>
      <c r="J2427" s="16"/>
      <c r="M2427" s="16"/>
      <c r="O2427" s="16"/>
      <c r="R2427" s="16"/>
      <c r="T2427" s="16"/>
      <c r="W2427" s="16"/>
      <c r="Y2427" s="16"/>
      <c r="AB2427" s="16"/>
      <c r="AD2427" s="16"/>
    </row>
    <row r="2428" spans="3:30" x14ac:dyDescent="0.6">
      <c r="C2428" s="16"/>
      <c r="E2428" s="16"/>
      <c r="H2428" s="16"/>
      <c r="J2428" s="16"/>
      <c r="M2428" s="16"/>
      <c r="O2428" s="16"/>
      <c r="R2428" s="16"/>
      <c r="T2428" s="16"/>
      <c r="W2428" s="16"/>
      <c r="Y2428" s="16"/>
      <c r="AB2428" s="16"/>
      <c r="AD2428" s="16"/>
    </row>
    <row r="2429" spans="3:30" x14ac:dyDescent="0.6">
      <c r="C2429" s="16"/>
      <c r="E2429" s="16"/>
      <c r="H2429" s="16"/>
      <c r="J2429" s="16"/>
      <c r="M2429" s="16"/>
      <c r="O2429" s="16"/>
      <c r="R2429" s="16"/>
      <c r="T2429" s="16"/>
      <c r="W2429" s="16"/>
      <c r="Y2429" s="16"/>
      <c r="AB2429" s="16"/>
      <c r="AD2429" s="16"/>
    </row>
    <row r="2430" spans="3:30" x14ac:dyDescent="0.6">
      <c r="C2430" s="16"/>
      <c r="E2430" s="16"/>
      <c r="H2430" s="16"/>
      <c r="J2430" s="16"/>
      <c r="M2430" s="16"/>
      <c r="O2430" s="16"/>
      <c r="R2430" s="16"/>
      <c r="T2430" s="16"/>
      <c r="W2430" s="16"/>
      <c r="Y2430" s="16"/>
      <c r="AB2430" s="16"/>
      <c r="AD2430" s="16"/>
    </row>
    <row r="2431" spans="3:30" x14ac:dyDescent="0.6">
      <c r="C2431" s="16"/>
      <c r="E2431" s="16"/>
      <c r="H2431" s="16"/>
      <c r="J2431" s="16"/>
      <c r="M2431" s="16"/>
      <c r="O2431" s="16"/>
      <c r="R2431" s="16"/>
      <c r="T2431" s="16"/>
      <c r="W2431" s="16"/>
      <c r="Y2431" s="16"/>
      <c r="AB2431" s="16"/>
      <c r="AD2431" s="16"/>
    </row>
    <row r="2432" spans="3:30" x14ac:dyDescent="0.6">
      <c r="C2432" s="16"/>
      <c r="E2432" s="16"/>
      <c r="H2432" s="16"/>
      <c r="J2432" s="16"/>
      <c r="M2432" s="16"/>
      <c r="O2432" s="16"/>
      <c r="R2432" s="16"/>
      <c r="T2432" s="16"/>
      <c r="W2432" s="16"/>
      <c r="Y2432" s="16"/>
      <c r="AB2432" s="16"/>
      <c r="AD2432" s="16"/>
    </row>
    <row r="2433" spans="3:30" x14ac:dyDescent="0.6">
      <c r="C2433" s="16"/>
      <c r="E2433" s="16"/>
      <c r="H2433" s="16"/>
      <c r="J2433" s="16"/>
      <c r="M2433" s="16"/>
      <c r="O2433" s="16"/>
      <c r="R2433" s="16"/>
      <c r="T2433" s="16"/>
      <c r="W2433" s="16"/>
      <c r="Y2433" s="16"/>
      <c r="AB2433" s="16"/>
      <c r="AD2433" s="16"/>
    </row>
    <row r="2434" spans="3:30" x14ac:dyDescent="0.6">
      <c r="C2434" s="16"/>
      <c r="E2434" s="16"/>
      <c r="H2434" s="16"/>
      <c r="J2434" s="16"/>
      <c r="M2434" s="16"/>
      <c r="O2434" s="16"/>
      <c r="R2434" s="16"/>
      <c r="T2434" s="16"/>
      <c r="W2434" s="16"/>
      <c r="Y2434" s="16"/>
      <c r="AB2434" s="16"/>
      <c r="AD2434" s="16"/>
    </row>
    <row r="2435" spans="3:30" x14ac:dyDescent="0.6">
      <c r="C2435" s="16"/>
      <c r="E2435" s="16"/>
      <c r="H2435" s="16"/>
      <c r="J2435" s="16"/>
      <c r="M2435" s="16"/>
      <c r="O2435" s="16"/>
      <c r="R2435" s="16"/>
      <c r="T2435" s="16"/>
      <c r="W2435" s="16"/>
      <c r="Y2435" s="16"/>
      <c r="AB2435" s="16"/>
      <c r="AD2435" s="16"/>
    </row>
    <row r="2436" spans="3:30" x14ac:dyDescent="0.6">
      <c r="C2436" s="16"/>
      <c r="E2436" s="16"/>
      <c r="H2436" s="16"/>
      <c r="J2436" s="16"/>
      <c r="M2436" s="16"/>
      <c r="O2436" s="16"/>
      <c r="R2436" s="16"/>
      <c r="T2436" s="16"/>
      <c r="W2436" s="16"/>
      <c r="Y2436" s="16"/>
      <c r="AB2436" s="16"/>
      <c r="AD2436" s="16"/>
    </row>
    <row r="2437" spans="3:30" x14ac:dyDescent="0.6">
      <c r="C2437" s="16"/>
      <c r="E2437" s="16"/>
      <c r="H2437" s="16"/>
      <c r="J2437" s="16"/>
      <c r="M2437" s="16"/>
      <c r="O2437" s="16"/>
      <c r="R2437" s="16"/>
      <c r="T2437" s="16"/>
      <c r="W2437" s="16"/>
      <c r="Y2437" s="16"/>
      <c r="AB2437" s="16"/>
      <c r="AD2437" s="16"/>
    </row>
    <row r="2438" spans="3:30" x14ac:dyDescent="0.6">
      <c r="C2438" s="16"/>
      <c r="E2438" s="16"/>
      <c r="H2438" s="16"/>
      <c r="J2438" s="16"/>
      <c r="M2438" s="16"/>
      <c r="O2438" s="16"/>
      <c r="R2438" s="16"/>
      <c r="T2438" s="16"/>
      <c r="W2438" s="16"/>
      <c r="Y2438" s="16"/>
      <c r="AB2438" s="16"/>
      <c r="AD2438" s="16"/>
    </row>
    <row r="2439" spans="3:30" x14ac:dyDescent="0.6">
      <c r="C2439" s="16"/>
      <c r="E2439" s="16"/>
      <c r="H2439" s="16"/>
      <c r="J2439" s="16"/>
      <c r="M2439" s="16"/>
      <c r="O2439" s="16"/>
      <c r="R2439" s="16"/>
      <c r="T2439" s="16"/>
      <c r="W2439" s="16"/>
      <c r="Y2439" s="16"/>
      <c r="AB2439" s="16"/>
      <c r="AD2439" s="16"/>
    </row>
    <row r="2440" spans="3:30" x14ac:dyDescent="0.6">
      <c r="C2440" s="16"/>
      <c r="E2440" s="16"/>
      <c r="H2440" s="16"/>
      <c r="J2440" s="16"/>
      <c r="M2440" s="16"/>
      <c r="O2440" s="16"/>
      <c r="R2440" s="16"/>
      <c r="T2440" s="16"/>
      <c r="W2440" s="16"/>
      <c r="Y2440" s="16"/>
      <c r="AB2440" s="16"/>
      <c r="AD2440" s="16"/>
    </row>
    <row r="2441" spans="3:30" x14ac:dyDescent="0.6">
      <c r="C2441" s="16"/>
      <c r="E2441" s="16"/>
      <c r="H2441" s="16"/>
      <c r="J2441" s="16"/>
      <c r="M2441" s="16"/>
      <c r="O2441" s="16"/>
      <c r="R2441" s="16"/>
      <c r="T2441" s="16"/>
      <c r="W2441" s="16"/>
      <c r="Y2441" s="16"/>
      <c r="AB2441" s="16"/>
      <c r="AD2441" s="16"/>
    </row>
    <row r="2442" spans="3:30" x14ac:dyDescent="0.6">
      <c r="C2442" s="16"/>
      <c r="E2442" s="16"/>
      <c r="H2442" s="16"/>
      <c r="J2442" s="16"/>
      <c r="M2442" s="16"/>
      <c r="O2442" s="16"/>
      <c r="R2442" s="16"/>
      <c r="T2442" s="16"/>
      <c r="W2442" s="16"/>
      <c r="Y2442" s="16"/>
      <c r="AB2442" s="16"/>
      <c r="AD2442" s="16"/>
    </row>
    <row r="2443" spans="3:30" x14ac:dyDescent="0.6">
      <c r="C2443" s="16"/>
      <c r="E2443" s="16"/>
      <c r="H2443" s="16"/>
      <c r="J2443" s="16"/>
      <c r="M2443" s="16"/>
      <c r="O2443" s="16"/>
      <c r="R2443" s="16"/>
      <c r="T2443" s="16"/>
      <c r="W2443" s="16"/>
      <c r="Y2443" s="16"/>
      <c r="AB2443" s="16"/>
      <c r="AD2443" s="16"/>
    </row>
    <row r="2444" spans="3:30" x14ac:dyDescent="0.6">
      <c r="C2444" s="16"/>
      <c r="E2444" s="16"/>
      <c r="H2444" s="16"/>
      <c r="J2444" s="16"/>
      <c r="M2444" s="16"/>
      <c r="O2444" s="16"/>
      <c r="R2444" s="16"/>
      <c r="T2444" s="16"/>
      <c r="W2444" s="16"/>
      <c r="Y2444" s="16"/>
      <c r="AB2444" s="16"/>
      <c r="AD2444" s="16"/>
    </row>
    <row r="2445" spans="3:30" x14ac:dyDescent="0.6">
      <c r="C2445" s="16"/>
      <c r="E2445" s="16"/>
      <c r="H2445" s="16"/>
      <c r="J2445" s="16"/>
      <c r="M2445" s="16"/>
      <c r="O2445" s="16"/>
      <c r="R2445" s="16"/>
      <c r="T2445" s="16"/>
      <c r="W2445" s="16"/>
      <c r="Y2445" s="16"/>
      <c r="AB2445" s="16"/>
      <c r="AD2445" s="16"/>
    </row>
    <row r="2446" spans="3:30" x14ac:dyDescent="0.6">
      <c r="C2446" s="16"/>
      <c r="E2446" s="16"/>
      <c r="H2446" s="16"/>
      <c r="J2446" s="16"/>
      <c r="M2446" s="16"/>
      <c r="O2446" s="16"/>
      <c r="R2446" s="16"/>
      <c r="T2446" s="16"/>
      <c r="W2446" s="16"/>
      <c r="Y2446" s="16"/>
      <c r="AB2446" s="16"/>
      <c r="AD2446" s="16"/>
    </row>
    <row r="2447" spans="3:30" x14ac:dyDescent="0.6">
      <c r="C2447" s="16"/>
      <c r="E2447" s="16"/>
      <c r="H2447" s="16"/>
      <c r="J2447" s="16"/>
      <c r="M2447" s="16"/>
      <c r="O2447" s="16"/>
      <c r="R2447" s="16"/>
      <c r="T2447" s="16"/>
      <c r="W2447" s="16"/>
      <c r="Y2447" s="16"/>
      <c r="AB2447" s="16"/>
      <c r="AD2447" s="16"/>
    </row>
    <row r="2448" spans="3:30" x14ac:dyDescent="0.6">
      <c r="C2448" s="16"/>
      <c r="E2448" s="16"/>
      <c r="H2448" s="16"/>
      <c r="J2448" s="16"/>
      <c r="M2448" s="16"/>
      <c r="O2448" s="16"/>
      <c r="R2448" s="16"/>
      <c r="T2448" s="16"/>
      <c r="W2448" s="16"/>
      <c r="Y2448" s="16"/>
      <c r="AB2448" s="16"/>
      <c r="AD2448" s="16"/>
    </row>
    <row r="2449" spans="3:30" x14ac:dyDescent="0.6">
      <c r="C2449" s="16"/>
      <c r="E2449" s="16"/>
      <c r="H2449" s="16"/>
      <c r="J2449" s="16"/>
      <c r="M2449" s="16"/>
      <c r="O2449" s="16"/>
      <c r="R2449" s="16"/>
      <c r="T2449" s="16"/>
      <c r="W2449" s="16"/>
      <c r="Y2449" s="16"/>
      <c r="AB2449" s="16"/>
      <c r="AD2449" s="16"/>
    </row>
    <row r="2450" spans="3:30" x14ac:dyDescent="0.6">
      <c r="C2450" s="16"/>
      <c r="E2450" s="16"/>
      <c r="H2450" s="16"/>
      <c r="J2450" s="16"/>
      <c r="M2450" s="16"/>
      <c r="O2450" s="16"/>
      <c r="R2450" s="16"/>
      <c r="T2450" s="16"/>
      <c r="W2450" s="16"/>
      <c r="Y2450" s="16"/>
      <c r="AB2450" s="16"/>
      <c r="AD2450" s="16"/>
    </row>
    <row r="2451" spans="3:30" x14ac:dyDescent="0.6">
      <c r="C2451" s="16"/>
      <c r="E2451" s="16"/>
      <c r="H2451" s="16"/>
      <c r="J2451" s="16"/>
      <c r="M2451" s="16"/>
      <c r="O2451" s="16"/>
      <c r="R2451" s="16"/>
      <c r="T2451" s="16"/>
      <c r="W2451" s="16"/>
      <c r="Y2451" s="16"/>
      <c r="AB2451" s="16"/>
      <c r="AD2451" s="16"/>
    </row>
    <row r="2452" spans="3:30" x14ac:dyDescent="0.6">
      <c r="C2452" s="16"/>
      <c r="E2452" s="16"/>
      <c r="H2452" s="16"/>
      <c r="J2452" s="16"/>
      <c r="M2452" s="16"/>
      <c r="O2452" s="16"/>
      <c r="R2452" s="16"/>
      <c r="T2452" s="16"/>
      <c r="W2452" s="16"/>
      <c r="Y2452" s="16"/>
      <c r="AB2452" s="16"/>
      <c r="AD2452" s="16"/>
    </row>
    <row r="2453" spans="3:30" x14ac:dyDescent="0.6">
      <c r="C2453" s="16"/>
      <c r="E2453" s="16"/>
      <c r="H2453" s="16"/>
      <c r="J2453" s="16"/>
      <c r="M2453" s="16"/>
      <c r="O2453" s="16"/>
      <c r="R2453" s="16"/>
      <c r="T2453" s="16"/>
      <c r="W2453" s="16"/>
      <c r="Y2453" s="16"/>
      <c r="AB2453" s="16"/>
      <c r="AD2453" s="16"/>
    </row>
    <row r="2454" spans="3:30" x14ac:dyDescent="0.6">
      <c r="C2454" s="16"/>
      <c r="E2454" s="16"/>
      <c r="H2454" s="16"/>
      <c r="J2454" s="16"/>
      <c r="M2454" s="16"/>
      <c r="O2454" s="16"/>
      <c r="R2454" s="16"/>
      <c r="T2454" s="16"/>
      <c r="W2454" s="16"/>
      <c r="Y2454" s="16"/>
      <c r="AB2454" s="16"/>
      <c r="AD2454" s="16"/>
    </row>
    <row r="2455" spans="3:30" x14ac:dyDescent="0.6">
      <c r="C2455" s="16"/>
      <c r="E2455" s="16"/>
      <c r="H2455" s="16"/>
      <c r="J2455" s="16"/>
      <c r="M2455" s="16"/>
      <c r="O2455" s="16"/>
      <c r="R2455" s="16"/>
      <c r="T2455" s="16"/>
      <c r="W2455" s="16"/>
      <c r="Y2455" s="16"/>
      <c r="AB2455" s="16"/>
      <c r="AD2455" s="16"/>
    </row>
    <row r="2456" spans="3:30" x14ac:dyDescent="0.6">
      <c r="C2456" s="16"/>
      <c r="E2456" s="16"/>
      <c r="H2456" s="16"/>
      <c r="J2456" s="16"/>
      <c r="M2456" s="16"/>
      <c r="O2456" s="16"/>
      <c r="R2456" s="16"/>
      <c r="T2456" s="16"/>
      <c r="W2456" s="16"/>
      <c r="Y2456" s="16"/>
      <c r="AB2456" s="16"/>
      <c r="AD2456" s="16"/>
    </row>
    <row r="2457" spans="3:30" x14ac:dyDescent="0.6">
      <c r="C2457" s="16"/>
      <c r="E2457" s="16"/>
      <c r="H2457" s="16"/>
      <c r="J2457" s="16"/>
      <c r="M2457" s="16"/>
      <c r="O2457" s="16"/>
      <c r="R2457" s="16"/>
      <c r="T2457" s="16"/>
      <c r="W2457" s="16"/>
      <c r="Y2457" s="16"/>
      <c r="AB2457" s="16"/>
      <c r="AD2457" s="16"/>
    </row>
    <row r="2458" spans="3:30" x14ac:dyDescent="0.6">
      <c r="C2458" s="16"/>
      <c r="E2458" s="16"/>
      <c r="H2458" s="16"/>
      <c r="J2458" s="16"/>
      <c r="M2458" s="16"/>
      <c r="O2458" s="16"/>
      <c r="R2458" s="16"/>
      <c r="T2458" s="16"/>
      <c r="W2458" s="16"/>
      <c r="Y2458" s="16"/>
      <c r="AB2458" s="16"/>
      <c r="AD2458" s="16"/>
    </row>
    <row r="2459" spans="3:30" x14ac:dyDescent="0.6">
      <c r="C2459" s="16"/>
      <c r="E2459" s="16"/>
      <c r="H2459" s="16"/>
      <c r="J2459" s="16"/>
      <c r="M2459" s="16"/>
      <c r="O2459" s="16"/>
      <c r="R2459" s="16"/>
      <c r="T2459" s="16"/>
      <c r="W2459" s="16"/>
      <c r="Y2459" s="16"/>
      <c r="AB2459" s="16"/>
      <c r="AD2459" s="16"/>
    </row>
    <row r="2460" spans="3:30" x14ac:dyDescent="0.6">
      <c r="C2460" s="16"/>
      <c r="E2460" s="16"/>
      <c r="H2460" s="16"/>
      <c r="J2460" s="16"/>
      <c r="M2460" s="16"/>
      <c r="O2460" s="16"/>
      <c r="R2460" s="16"/>
      <c r="T2460" s="16"/>
      <c r="W2460" s="16"/>
      <c r="Y2460" s="16"/>
      <c r="AB2460" s="16"/>
      <c r="AD2460" s="16"/>
    </row>
    <row r="2461" spans="3:30" x14ac:dyDescent="0.6">
      <c r="C2461" s="16"/>
      <c r="E2461" s="16"/>
      <c r="H2461" s="16"/>
      <c r="J2461" s="16"/>
      <c r="M2461" s="16"/>
      <c r="O2461" s="16"/>
      <c r="R2461" s="16"/>
      <c r="T2461" s="16"/>
      <c r="W2461" s="16"/>
      <c r="Y2461" s="16"/>
      <c r="AB2461" s="16"/>
      <c r="AD2461" s="16"/>
    </row>
    <row r="2462" spans="3:30" x14ac:dyDescent="0.6">
      <c r="C2462" s="16"/>
      <c r="E2462" s="16"/>
      <c r="H2462" s="16"/>
      <c r="J2462" s="16"/>
      <c r="M2462" s="16"/>
      <c r="O2462" s="16"/>
      <c r="R2462" s="16"/>
      <c r="T2462" s="16"/>
      <c r="W2462" s="16"/>
      <c r="Y2462" s="16"/>
      <c r="AB2462" s="16"/>
      <c r="AD2462" s="16"/>
    </row>
    <row r="2463" spans="3:30" x14ac:dyDescent="0.6">
      <c r="C2463" s="16"/>
      <c r="E2463" s="16"/>
      <c r="H2463" s="16"/>
      <c r="J2463" s="16"/>
      <c r="M2463" s="16"/>
      <c r="O2463" s="16"/>
      <c r="R2463" s="16"/>
      <c r="T2463" s="16"/>
      <c r="W2463" s="16"/>
      <c r="Y2463" s="16"/>
      <c r="AB2463" s="16"/>
      <c r="AD2463" s="16"/>
    </row>
    <row r="2464" spans="3:30" x14ac:dyDescent="0.6">
      <c r="C2464" s="16"/>
      <c r="E2464" s="16"/>
      <c r="H2464" s="16"/>
      <c r="J2464" s="16"/>
      <c r="M2464" s="16"/>
      <c r="O2464" s="16"/>
      <c r="R2464" s="16"/>
      <c r="T2464" s="16"/>
      <c r="W2464" s="16"/>
      <c r="Y2464" s="16"/>
      <c r="AB2464" s="16"/>
      <c r="AD2464" s="16"/>
    </row>
    <row r="2465" spans="3:30" x14ac:dyDescent="0.6">
      <c r="C2465" s="16"/>
      <c r="E2465" s="16"/>
      <c r="H2465" s="16"/>
      <c r="J2465" s="16"/>
      <c r="M2465" s="16"/>
      <c r="O2465" s="16"/>
      <c r="R2465" s="16"/>
      <c r="T2465" s="16"/>
      <c r="W2465" s="16"/>
      <c r="Y2465" s="16"/>
      <c r="AB2465" s="16"/>
      <c r="AD2465" s="16"/>
    </row>
    <row r="2466" spans="3:30" x14ac:dyDescent="0.6">
      <c r="C2466" s="16"/>
      <c r="E2466" s="16"/>
      <c r="H2466" s="16"/>
      <c r="J2466" s="16"/>
      <c r="M2466" s="16"/>
      <c r="O2466" s="16"/>
      <c r="R2466" s="16"/>
      <c r="T2466" s="16"/>
      <c r="W2466" s="16"/>
      <c r="Y2466" s="16"/>
      <c r="AB2466" s="16"/>
      <c r="AD2466" s="16"/>
    </row>
    <row r="2467" spans="3:30" x14ac:dyDescent="0.6">
      <c r="C2467" s="16"/>
      <c r="E2467" s="16"/>
      <c r="H2467" s="16"/>
      <c r="J2467" s="16"/>
      <c r="M2467" s="16"/>
      <c r="O2467" s="16"/>
      <c r="R2467" s="16"/>
      <c r="T2467" s="16"/>
      <c r="W2467" s="16"/>
      <c r="Y2467" s="16"/>
      <c r="AB2467" s="16"/>
      <c r="AD2467" s="16"/>
    </row>
    <row r="2468" spans="3:30" x14ac:dyDescent="0.6">
      <c r="C2468" s="16"/>
      <c r="E2468" s="16"/>
      <c r="H2468" s="16"/>
      <c r="J2468" s="16"/>
      <c r="M2468" s="16"/>
      <c r="O2468" s="16"/>
      <c r="R2468" s="16"/>
      <c r="T2468" s="16"/>
      <c r="W2468" s="16"/>
      <c r="Y2468" s="16"/>
      <c r="AB2468" s="16"/>
      <c r="AD2468" s="16"/>
    </row>
    <row r="2469" spans="3:30" x14ac:dyDescent="0.6">
      <c r="C2469" s="16"/>
      <c r="E2469" s="16"/>
      <c r="H2469" s="16"/>
      <c r="J2469" s="16"/>
      <c r="M2469" s="16"/>
      <c r="O2469" s="16"/>
      <c r="R2469" s="16"/>
      <c r="T2469" s="16"/>
      <c r="W2469" s="16"/>
      <c r="Y2469" s="16"/>
      <c r="AB2469" s="16"/>
      <c r="AD2469" s="16"/>
    </row>
    <row r="2470" spans="3:30" x14ac:dyDescent="0.6">
      <c r="C2470" s="16"/>
      <c r="E2470" s="16"/>
      <c r="H2470" s="16"/>
      <c r="J2470" s="16"/>
      <c r="M2470" s="16"/>
      <c r="O2470" s="16"/>
      <c r="R2470" s="16"/>
      <c r="T2470" s="16"/>
      <c r="W2470" s="16"/>
      <c r="Y2470" s="16"/>
      <c r="AB2470" s="16"/>
      <c r="AD2470" s="16"/>
    </row>
    <row r="2471" spans="3:30" x14ac:dyDescent="0.6">
      <c r="C2471" s="16"/>
      <c r="E2471" s="16"/>
      <c r="H2471" s="16"/>
      <c r="J2471" s="16"/>
      <c r="M2471" s="16"/>
      <c r="O2471" s="16"/>
      <c r="R2471" s="16"/>
      <c r="T2471" s="16"/>
      <c r="W2471" s="16"/>
      <c r="Y2471" s="16"/>
      <c r="AB2471" s="16"/>
      <c r="AD2471" s="16"/>
    </row>
    <row r="2472" spans="3:30" x14ac:dyDescent="0.6">
      <c r="C2472" s="16"/>
      <c r="E2472" s="16"/>
      <c r="H2472" s="16"/>
      <c r="J2472" s="16"/>
      <c r="M2472" s="16"/>
      <c r="O2472" s="16"/>
      <c r="R2472" s="16"/>
      <c r="T2472" s="16"/>
      <c r="W2472" s="16"/>
      <c r="Y2472" s="16"/>
      <c r="AB2472" s="16"/>
      <c r="AD2472" s="16"/>
    </row>
    <row r="2473" spans="3:30" x14ac:dyDescent="0.6">
      <c r="C2473" s="16"/>
      <c r="E2473" s="16"/>
      <c r="H2473" s="16"/>
      <c r="J2473" s="16"/>
      <c r="M2473" s="16"/>
      <c r="O2473" s="16"/>
      <c r="R2473" s="16"/>
      <c r="T2473" s="16"/>
      <c r="W2473" s="16"/>
      <c r="Y2473" s="16"/>
      <c r="AB2473" s="16"/>
      <c r="AD2473" s="16"/>
    </row>
    <row r="2474" spans="3:30" x14ac:dyDescent="0.6">
      <c r="C2474" s="16"/>
      <c r="E2474" s="16"/>
      <c r="H2474" s="16"/>
      <c r="J2474" s="16"/>
      <c r="M2474" s="16"/>
      <c r="O2474" s="16"/>
      <c r="R2474" s="16"/>
      <c r="T2474" s="16"/>
      <c r="W2474" s="16"/>
      <c r="Y2474" s="16"/>
      <c r="AB2474" s="16"/>
      <c r="AD2474" s="16"/>
    </row>
    <row r="2475" spans="3:30" x14ac:dyDescent="0.6">
      <c r="C2475" s="16"/>
      <c r="E2475" s="16"/>
      <c r="H2475" s="16"/>
      <c r="J2475" s="16"/>
      <c r="M2475" s="16"/>
      <c r="O2475" s="16"/>
      <c r="R2475" s="16"/>
      <c r="T2475" s="16"/>
      <c r="W2475" s="16"/>
      <c r="Y2475" s="16"/>
      <c r="AB2475" s="16"/>
      <c r="AD2475" s="16"/>
    </row>
    <row r="2476" spans="3:30" x14ac:dyDescent="0.6">
      <c r="C2476" s="16"/>
      <c r="E2476" s="16"/>
      <c r="H2476" s="16"/>
      <c r="J2476" s="16"/>
      <c r="M2476" s="16"/>
      <c r="O2476" s="16"/>
      <c r="R2476" s="16"/>
      <c r="T2476" s="16"/>
      <c r="W2476" s="16"/>
      <c r="Y2476" s="16"/>
      <c r="AB2476" s="16"/>
      <c r="AD2476" s="16"/>
    </row>
    <row r="2477" spans="3:30" x14ac:dyDescent="0.6">
      <c r="C2477" s="16"/>
      <c r="E2477" s="16"/>
      <c r="H2477" s="16"/>
      <c r="J2477" s="16"/>
      <c r="M2477" s="16"/>
      <c r="O2477" s="16"/>
      <c r="R2477" s="16"/>
      <c r="T2477" s="16"/>
      <c r="W2477" s="16"/>
      <c r="Y2477" s="16"/>
      <c r="AB2477" s="16"/>
      <c r="AD2477" s="16"/>
    </row>
    <row r="2478" spans="3:30" x14ac:dyDescent="0.6">
      <c r="C2478" s="16"/>
      <c r="E2478" s="16"/>
      <c r="H2478" s="16"/>
      <c r="J2478" s="16"/>
      <c r="M2478" s="16"/>
      <c r="O2478" s="16"/>
      <c r="R2478" s="16"/>
      <c r="T2478" s="16"/>
      <c r="W2478" s="16"/>
      <c r="Y2478" s="16"/>
      <c r="AB2478" s="16"/>
      <c r="AD2478" s="16"/>
    </row>
    <row r="2479" spans="3:30" x14ac:dyDescent="0.6">
      <c r="C2479" s="16"/>
      <c r="E2479" s="16"/>
      <c r="H2479" s="16"/>
      <c r="J2479" s="16"/>
      <c r="M2479" s="16"/>
      <c r="O2479" s="16"/>
      <c r="R2479" s="16"/>
      <c r="T2479" s="16"/>
      <c r="W2479" s="16"/>
      <c r="Y2479" s="16"/>
      <c r="AB2479" s="16"/>
      <c r="AD2479" s="16"/>
    </row>
    <row r="2480" spans="3:30" x14ac:dyDescent="0.6">
      <c r="C2480" s="16"/>
      <c r="E2480" s="16"/>
      <c r="H2480" s="16"/>
      <c r="J2480" s="16"/>
      <c r="M2480" s="16"/>
      <c r="O2480" s="16"/>
      <c r="R2480" s="16"/>
      <c r="T2480" s="16"/>
      <c r="W2480" s="16"/>
      <c r="Y2480" s="16"/>
      <c r="AB2480" s="16"/>
      <c r="AD2480" s="16"/>
    </row>
    <row r="2481" spans="3:30" x14ac:dyDescent="0.6">
      <c r="C2481" s="16"/>
      <c r="E2481" s="16"/>
      <c r="H2481" s="16"/>
      <c r="J2481" s="16"/>
      <c r="M2481" s="16"/>
      <c r="O2481" s="16"/>
      <c r="R2481" s="16"/>
      <c r="T2481" s="16"/>
      <c r="W2481" s="16"/>
      <c r="Y2481" s="16"/>
      <c r="AB2481" s="16"/>
      <c r="AD2481" s="16"/>
    </row>
    <row r="2482" spans="3:30" x14ac:dyDescent="0.6">
      <c r="C2482" s="16"/>
      <c r="E2482" s="16"/>
      <c r="H2482" s="16"/>
      <c r="J2482" s="16"/>
      <c r="M2482" s="16"/>
      <c r="O2482" s="16"/>
      <c r="R2482" s="16"/>
      <c r="T2482" s="16"/>
      <c r="W2482" s="16"/>
      <c r="Y2482" s="16"/>
      <c r="AB2482" s="16"/>
      <c r="AD2482" s="16"/>
    </row>
    <row r="2483" spans="3:30" x14ac:dyDescent="0.6">
      <c r="C2483" s="16"/>
      <c r="E2483" s="16"/>
      <c r="H2483" s="16"/>
      <c r="J2483" s="16"/>
      <c r="M2483" s="16"/>
      <c r="O2483" s="16"/>
      <c r="R2483" s="16"/>
      <c r="T2483" s="16"/>
      <c r="W2483" s="16"/>
      <c r="Y2483" s="16"/>
      <c r="AB2483" s="16"/>
      <c r="AD2483" s="16"/>
    </row>
    <row r="2484" spans="3:30" x14ac:dyDescent="0.6">
      <c r="C2484" s="16"/>
      <c r="E2484" s="16"/>
      <c r="H2484" s="16"/>
      <c r="J2484" s="16"/>
      <c r="M2484" s="16"/>
      <c r="O2484" s="16"/>
      <c r="R2484" s="16"/>
      <c r="T2484" s="16"/>
      <c r="W2484" s="16"/>
      <c r="Y2484" s="16"/>
      <c r="AB2484" s="16"/>
      <c r="AD2484" s="16"/>
    </row>
    <row r="2485" spans="3:30" x14ac:dyDescent="0.6">
      <c r="C2485" s="16"/>
      <c r="E2485" s="16"/>
      <c r="H2485" s="16"/>
      <c r="J2485" s="16"/>
      <c r="M2485" s="16"/>
      <c r="O2485" s="16"/>
      <c r="R2485" s="16"/>
      <c r="T2485" s="16"/>
      <c r="W2485" s="16"/>
      <c r="Y2485" s="16"/>
      <c r="AB2485" s="16"/>
      <c r="AD2485" s="16"/>
    </row>
    <row r="2486" spans="3:30" x14ac:dyDescent="0.6">
      <c r="C2486" s="16"/>
      <c r="E2486" s="16"/>
      <c r="H2486" s="16"/>
      <c r="J2486" s="16"/>
      <c r="M2486" s="16"/>
      <c r="O2486" s="16"/>
      <c r="R2486" s="16"/>
      <c r="T2486" s="16"/>
      <c r="W2486" s="16"/>
      <c r="Y2486" s="16"/>
      <c r="AB2486" s="16"/>
      <c r="AD2486" s="16"/>
    </row>
    <row r="2487" spans="3:30" x14ac:dyDescent="0.6">
      <c r="C2487" s="16"/>
      <c r="E2487" s="16"/>
      <c r="H2487" s="16"/>
      <c r="J2487" s="16"/>
      <c r="M2487" s="16"/>
      <c r="O2487" s="16"/>
      <c r="R2487" s="16"/>
      <c r="T2487" s="16"/>
      <c r="W2487" s="16"/>
      <c r="Y2487" s="16"/>
      <c r="AB2487" s="16"/>
      <c r="AD2487" s="16"/>
    </row>
    <row r="2488" spans="3:30" x14ac:dyDescent="0.6">
      <c r="C2488" s="16"/>
      <c r="E2488" s="16"/>
      <c r="H2488" s="16"/>
      <c r="J2488" s="16"/>
      <c r="M2488" s="16"/>
      <c r="O2488" s="16"/>
      <c r="R2488" s="16"/>
      <c r="T2488" s="16"/>
      <c r="W2488" s="16"/>
      <c r="Y2488" s="16"/>
      <c r="AB2488" s="16"/>
      <c r="AD2488" s="16"/>
    </row>
    <row r="2489" spans="3:30" x14ac:dyDescent="0.6">
      <c r="C2489" s="16"/>
      <c r="E2489" s="16"/>
      <c r="H2489" s="16"/>
      <c r="J2489" s="16"/>
      <c r="M2489" s="16"/>
      <c r="O2489" s="16"/>
      <c r="R2489" s="16"/>
      <c r="T2489" s="16"/>
      <c r="W2489" s="16"/>
      <c r="Y2489" s="16"/>
      <c r="AB2489" s="16"/>
      <c r="AD2489" s="16"/>
    </row>
    <row r="2490" spans="3:30" x14ac:dyDescent="0.6">
      <c r="C2490" s="16"/>
      <c r="E2490" s="16"/>
      <c r="H2490" s="16"/>
      <c r="J2490" s="16"/>
      <c r="M2490" s="16"/>
      <c r="O2490" s="16"/>
      <c r="R2490" s="16"/>
      <c r="T2490" s="16"/>
      <c r="W2490" s="16"/>
      <c r="Y2490" s="16"/>
      <c r="AB2490" s="16"/>
      <c r="AD2490" s="16"/>
    </row>
    <row r="2491" spans="3:30" x14ac:dyDescent="0.6">
      <c r="C2491" s="16"/>
      <c r="E2491" s="16"/>
      <c r="H2491" s="16"/>
      <c r="J2491" s="16"/>
      <c r="M2491" s="16"/>
      <c r="O2491" s="16"/>
      <c r="R2491" s="16"/>
      <c r="T2491" s="16"/>
      <c r="W2491" s="16"/>
      <c r="Y2491" s="16"/>
      <c r="AB2491" s="16"/>
      <c r="AD2491" s="16"/>
    </row>
    <row r="2492" spans="3:30" x14ac:dyDescent="0.6">
      <c r="C2492" s="16"/>
      <c r="E2492" s="16"/>
      <c r="H2492" s="16"/>
      <c r="J2492" s="16"/>
      <c r="M2492" s="16"/>
      <c r="O2492" s="16"/>
      <c r="R2492" s="16"/>
      <c r="T2492" s="16"/>
      <c r="W2492" s="16"/>
      <c r="Y2492" s="16"/>
      <c r="AB2492" s="16"/>
      <c r="AD2492" s="16"/>
    </row>
    <row r="2493" spans="3:30" x14ac:dyDescent="0.6">
      <c r="C2493" s="16"/>
      <c r="E2493" s="16"/>
      <c r="H2493" s="16"/>
      <c r="J2493" s="16"/>
      <c r="M2493" s="16"/>
      <c r="O2493" s="16"/>
      <c r="R2493" s="16"/>
      <c r="T2493" s="16"/>
      <c r="W2493" s="16"/>
      <c r="Y2493" s="16"/>
      <c r="AB2493" s="16"/>
      <c r="AD2493" s="16"/>
    </row>
    <row r="2494" spans="3:30" x14ac:dyDescent="0.6">
      <c r="C2494" s="16"/>
      <c r="E2494" s="16"/>
      <c r="H2494" s="16"/>
      <c r="J2494" s="16"/>
      <c r="M2494" s="16"/>
      <c r="O2494" s="16"/>
      <c r="R2494" s="16"/>
      <c r="T2494" s="16"/>
      <c r="W2494" s="16"/>
      <c r="Y2494" s="16"/>
      <c r="AB2494" s="16"/>
      <c r="AD2494" s="16"/>
    </row>
    <row r="2495" spans="3:30" x14ac:dyDescent="0.6">
      <c r="C2495" s="16"/>
      <c r="E2495" s="16"/>
      <c r="H2495" s="16"/>
      <c r="J2495" s="16"/>
      <c r="M2495" s="16"/>
      <c r="O2495" s="16"/>
      <c r="R2495" s="16"/>
      <c r="T2495" s="16"/>
      <c r="W2495" s="16"/>
      <c r="Y2495" s="16"/>
      <c r="AB2495" s="16"/>
      <c r="AD2495" s="16"/>
    </row>
    <row r="2496" spans="3:30" x14ac:dyDescent="0.6">
      <c r="C2496" s="16"/>
      <c r="E2496" s="16"/>
      <c r="H2496" s="16"/>
      <c r="J2496" s="16"/>
      <c r="M2496" s="16"/>
      <c r="O2496" s="16"/>
      <c r="R2496" s="16"/>
      <c r="T2496" s="16"/>
      <c r="W2496" s="16"/>
      <c r="Y2496" s="16"/>
      <c r="AB2496" s="16"/>
      <c r="AD2496" s="16"/>
    </row>
    <row r="2497" spans="3:30" x14ac:dyDescent="0.6">
      <c r="C2497" s="16"/>
      <c r="E2497" s="16"/>
      <c r="H2497" s="16"/>
      <c r="J2497" s="16"/>
      <c r="M2497" s="16"/>
      <c r="O2497" s="16"/>
      <c r="R2497" s="16"/>
      <c r="T2497" s="16"/>
      <c r="W2497" s="16"/>
      <c r="Y2497" s="16"/>
      <c r="AB2497" s="16"/>
      <c r="AD2497" s="16"/>
    </row>
    <row r="2498" spans="3:30" x14ac:dyDescent="0.6">
      <c r="C2498" s="16"/>
      <c r="E2498" s="16"/>
      <c r="H2498" s="16"/>
      <c r="J2498" s="16"/>
      <c r="M2498" s="16"/>
      <c r="O2498" s="16"/>
      <c r="R2498" s="16"/>
      <c r="T2498" s="16"/>
      <c r="W2498" s="16"/>
      <c r="Y2498" s="16"/>
      <c r="AB2498" s="16"/>
      <c r="AD2498" s="16"/>
    </row>
    <row r="2499" spans="3:30" x14ac:dyDescent="0.6">
      <c r="C2499" s="16"/>
      <c r="E2499" s="16"/>
      <c r="H2499" s="16"/>
      <c r="J2499" s="16"/>
      <c r="M2499" s="16"/>
      <c r="O2499" s="16"/>
      <c r="R2499" s="16"/>
      <c r="T2499" s="16"/>
      <c r="W2499" s="16"/>
      <c r="Y2499" s="16"/>
      <c r="AB2499" s="16"/>
      <c r="AD2499" s="16"/>
    </row>
    <row r="2500" spans="3:30" x14ac:dyDescent="0.6">
      <c r="C2500" s="16"/>
      <c r="E2500" s="16"/>
      <c r="H2500" s="16"/>
      <c r="J2500" s="16"/>
      <c r="M2500" s="16"/>
      <c r="O2500" s="16"/>
      <c r="R2500" s="16"/>
      <c r="T2500" s="16"/>
      <c r="W2500" s="16"/>
      <c r="Y2500" s="16"/>
      <c r="AB2500" s="16"/>
      <c r="AD2500" s="16"/>
    </row>
    <row r="2501" spans="3:30" x14ac:dyDescent="0.6">
      <c r="C2501" s="16"/>
      <c r="E2501" s="16"/>
      <c r="H2501" s="16"/>
      <c r="J2501" s="16"/>
      <c r="M2501" s="16"/>
      <c r="O2501" s="16"/>
      <c r="R2501" s="16"/>
      <c r="T2501" s="16"/>
      <c r="W2501" s="16"/>
      <c r="Y2501" s="16"/>
      <c r="AB2501" s="16"/>
      <c r="AD2501" s="16"/>
    </row>
    <row r="2502" spans="3:30" x14ac:dyDescent="0.6">
      <c r="C2502" s="16"/>
      <c r="E2502" s="16"/>
      <c r="H2502" s="16"/>
      <c r="J2502" s="16"/>
      <c r="M2502" s="16"/>
      <c r="O2502" s="16"/>
      <c r="R2502" s="16"/>
      <c r="T2502" s="16"/>
      <c r="W2502" s="16"/>
      <c r="Y2502" s="16"/>
      <c r="AB2502" s="16"/>
      <c r="AD2502" s="16"/>
    </row>
    <row r="2503" spans="3:30" x14ac:dyDescent="0.6">
      <c r="C2503" s="16"/>
      <c r="E2503" s="16"/>
      <c r="H2503" s="16"/>
      <c r="J2503" s="16"/>
      <c r="M2503" s="16"/>
      <c r="O2503" s="16"/>
      <c r="R2503" s="16"/>
      <c r="T2503" s="16"/>
      <c r="W2503" s="16"/>
      <c r="Y2503" s="16"/>
      <c r="AB2503" s="16"/>
      <c r="AD2503" s="16"/>
    </row>
    <row r="2504" spans="3:30" x14ac:dyDescent="0.6">
      <c r="C2504" s="16"/>
      <c r="E2504" s="16"/>
      <c r="H2504" s="16"/>
      <c r="J2504" s="16"/>
      <c r="M2504" s="16"/>
      <c r="O2504" s="16"/>
      <c r="R2504" s="16"/>
      <c r="T2504" s="16"/>
      <c r="W2504" s="16"/>
      <c r="Y2504" s="16"/>
      <c r="AB2504" s="16"/>
      <c r="AD2504" s="16"/>
    </row>
    <row r="2505" spans="3:30" x14ac:dyDescent="0.6">
      <c r="C2505" s="16"/>
      <c r="E2505" s="16"/>
      <c r="H2505" s="16"/>
      <c r="J2505" s="16"/>
      <c r="M2505" s="16"/>
      <c r="O2505" s="16"/>
      <c r="R2505" s="16"/>
      <c r="T2505" s="16"/>
      <c r="W2505" s="16"/>
      <c r="Y2505" s="16"/>
      <c r="AB2505" s="16"/>
      <c r="AD2505" s="16"/>
    </row>
    <row r="2506" spans="3:30" x14ac:dyDescent="0.6">
      <c r="C2506" s="16"/>
      <c r="E2506" s="16"/>
      <c r="H2506" s="16"/>
      <c r="J2506" s="16"/>
      <c r="M2506" s="16"/>
      <c r="O2506" s="16"/>
      <c r="R2506" s="16"/>
      <c r="T2506" s="16"/>
      <c r="W2506" s="16"/>
      <c r="Y2506" s="16"/>
      <c r="AB2506" s="16"/>
      <c r="AD2506" s="16"/>
    </row>
    <row r="2507" spans="3:30" x14ac:dyDescent="0.6">
      <c r="C2507" s="16"/>
      <c r="E2507" s="16"/>
      <c r="H2507" s="16"/>
      <c r="J2507" s="16"/>
      <c r="M2507" s="16"/>
      <c r="O2507" s="16"/>
      <c r="R2507" s="16"/>
      <c r="T2507" s="16"/>
      <c r="W2507" s="16"/>
      <c r="Y2507" s="16"/>
      <c r="AB2507" s="16"/>
      <c r="AD2507" s="16"/>
    </row>
    <row r="2508" spans="3:30" x14ac:dyDescent="0.6">
      <c r="C2508" s="16"/>
      <c r="E2508" s="16"/>
      <c r="H2508" s="16"/>
      <c r="J2508" s="16"/>
      <c r="M2508" s="16"/>
      <c r="O2508" s="16"/>
      <c r="R2508" s="16"/>
      <c r="T2508" s="16"/>
      <c r="W2508" s="16"/>
      <c r="Y2508" s="16"/>
      <c r="AB2508" s="16"/>
      <c r="AD2508" s="16"/>
    </row>
    <row r="2509" spans="3:30" x14ac:dyDescent="0.6">
      <c r="C2509" s="16"/>
      <c r="E2509" s="16"/>
      <c r="H2509" s="16"/>
      <c r="J2509" s="16"/>
      <c r="M2509" s="16"/>
      <c r="O2509" s="16"/>
      <c r="R2509" s="16"/>
      <c r="T2509" s="16"/>
      <c r="W2509" s="16"/>
      <c r="Y2509" s="16"/>
      <c r="AB2509" s="16"/>
      <c r="AD2509" s="16"/>
    </row>
    <row r="2510" spans="3:30" x14ac:dyDescent="0.6">
      <c r="C2510" s="16"/>
      <c r="E2510" s="16"/>
      <c r="H2510" s="16"/>
      <c r="J2510" s="16"/>
      <c r="M2510" s="16"/>
      <c r="O2510" s="16"/>
      <c r="R2510" s="16"/>
      <c r="T2510" s="16"/>
      <c r="W2510" s="16"/>
      <c r="Y2510" s="16"/>
      <c r="AB2510" s="16"/>
      <c r="AD2510" s="16"/>
    </row>
    <row r="2511" spans="3:30" x14ac:dyDescent="0.6">
      <c r="C2511" s="16"/>
      <c r="E2511" s="16"/>
      <c r="H2511" s="16"/>
      <c r="J2511" s="16"/>
      <c r="M2511" s="16"/>
      <c r="O2511" s="16"/>
      <c r="R2511" s="16"/>
      <c r="T2511" s="16"/>
      <c r="W2511" s="16"/>
      <c r="Y2511" s="16"/>
      <c r="AB2511" s="16"/>
      <c r="AD2511" s="16"/>
    </row>
    <row r="2512" spans="3:30" x14ac:dyDescent="0.6">
      <c r="C2512" s="16"/>
      <c r="E2512" s="16"/>
      <c r="H2512" s="16"/>
      <c r="J2512" s="16"/>
      <c r="M2512" s="16"/>
      <c r="O2512" s="16"/>
      <c r="R2512" s="16"/>
      <c r="T2512" s="16"/>
      <c r="W2512" s="16"/>
      <c r="Y2512" s="16"/>
      <c r="AB2512" s="16"/>
      <c r="AD2512" s="16"/>
    </row>
    <row r="2513" spans="3:30" x14ac:dyDescent="0.6">
      <c r="C2513" s="16"/>
      <c r="E2513" s="16"/>
      <c r="H2513" s="16"/>
      <c r="J2513" s="16"/>
      <c r="M2513" s="16"/>
      <c r="O2513" s="16"/>
      <c r="R2513" s="16"/>
      <c r="T2513" s="16"/>
      <c r="W2513" s="16"/>
      <c r="Y2513" s="16"/>
      <c r="AB2513" s="16"/>
      <c r="AD2513" s="16"/>
    </row>
    <row r="2514" spans="3:30" x14ac:dyDescent="0.6">
      <c r="C2514" s="16"/>
      <c r="E2514" s="16"/>
      <c r="H2514" s="16"/>
      <c r="J2514" s="16"/>
      <c r="M2514" s="16"/>
      <c r="O2514" s="16"/>
      <c r="R2514" s="16"/>
      <c r="T2514" s="16"/>
      <c r="W2514" s="16"/>
      <c r="Y2514" s="16"/>
      <c r="AB2514" s="16"/>
      <c r="AD2514" s="16"/>
    </row>
    <row r="2515" spans="3:30" x14ac:dyDescent="0.6">
      <c r="C2515" s="16"/>
      <c r="E2515" s="16"/>
      <c r="H2515" s="16"/>
      <c r="J2515" s="16"/>
      <c r="M2515" s="16"/>
      <c r="O2515" s="16"/>
      <c r="R2515" s="16"/>
      <c r="T2515" s="16"/>
      <c r="W2515" s="16"/>
      <c r="Y2515" s="16"/>
      <c r="AB2515" s="16"/>
      <c r="AD2515" s="16"/>
    </row>
    <row r="2516" spans="3:30" x14ac:dyDescent="0.6">
      <c r="C2516" s="16"/>
      <c r="E2516" s="16"/>
      <c r="H2516" s="16"/>
      <c r="J2516" s="16"/>
      <c r="M2516" s="16"/>
      <c r="O2516" s="16"/>
      <c r="R2516" s="16"/>
      <c r="T2516" s="16"/>
      <c r="W2516" s="16"/>
      <c r="Y2516" s="16"/>
      <c r="AB2516" s="16"/>
      <c r="AD2516" s="16"/>
    </row>
    <row r="2517" spans="3:30" x14ac:dyDescent="0.6">
      <c r="C2517" s="16"/>
      <c r="E2517" s="16"/>
      <c r="H2517" s="16"/>
      <c r="J2517" s="16"/>
      <c r="M2517" s="16"/>
      <c r="O2517" s="16"/>
      <c r="R2517" s="16"/>
      <c r="T2517" s="16"/>
      <c r="W2517" s="16"/>
      <c r="Y2517" s="16"/>
      <c r="AB2517" s="16"/>
      <c r="AD2517" s="16"/>
    </row>
    <row r="2518" spans="3:30" x14ac:dyDescent="0.6">
      <c r="C2518" s="16"/>
      <c r="E2518" s="16"/>
      <c r="H2518" s="16"/>
      <c r="J2518" s="16"/>
      <c r="M2518" s="16"/>
      <c r="O2518" s="16"/>
      <c r="R2518" s="16"/>
      <c r="T2518" s="16"/>
      <c r="W2518" s="16"/>
      <c r="Y2518" s="16"/>
      <c r="AB2518" s="16"/>
      <c r="AD2518" s="16"/>
    </row>
    <row r="2519" spans="3:30" x14ac:dyDescent="0.6">
      <c r="C2519" s="16"/>
      <c r="E2519" s="16"/>
      <c r="H2519" s="16"/>
      <c r="J2519" s="16"/>
      <c r="M2519" s="16"/>
      <c r="O2519" s="16"/>
      <c r="R2519" s="16"/>
      <c r="T2519" s="16"/>
      <c r="W2519" s="16"/>
      <c r="Y2519" s="16"/>
      <c r="AB2519" s="16"/>
      <c r="AD2519" s="16"/>
    </row>
    <row r="2520" spans="3:30" x14ac:dyDescent="0.6">
      <c r="C2520" s="16"/>
      <c r="E2520" s="16"/>
      <c r="H2520" s="16"/>
      <c r="J2520" s="16"/>
      <c r="M2520" s="16"/>
      <c r="O2520" s="16"/>
      <c r="R2520" s="16"/>
      <c r="T2520" s="16"/>
      <c r="W2520" s="16"/>
      <c r="Y2520" s="16"/>
      <c r="AB2520" s="16"/>
      <c r="AD2520" s="16"/>
    </row>
    <row r="2521" spans="3:30" x14ac:dyDescent="0.6">
      <c r="C2521" s="16"/>
      <c r="E2521" s="16"/>
      <c r="H2521" s="16"/>
      <c r="J2521" s="16"/>
      <c r="M2521" s="16"/>
      <c r="O2521" s="16"/>
      <c r="R2521" s="16"/>
      <c r="T2521" s="16"/>
      <c r="W2521" s="16"/>
      <c r="Y2521" s="16"/>
      <c r="AB2521" s="16"/>
      <c r="AD2521" s="16"/>
    </row>
    <row r="2522" spans="3:30" x14ac:dyDescent="0.6">
      <c r="C2522" s="16"/>
      <c r="E2522" s="16"/>
      <c r="H2522" s="16"/>
      <c r="J2522" s="16"/>
      <c r="M2522" s="16"/>
      <c r="O2522" s="16"/>
      <c r="R2522" s="16"/>
      <c r="T2522" s="16"/>
      <c r="W2522" s="16"/>
      <c r="Y2522" s="16"/>
      <c r="AB2522" s="16"/>
      <c r="AD2522" s="16"/>
    </row>
    <row r="2523" spans="3:30" x14ac:dyDescent="0.6">
      <c r="C2523" s="16"/>
      <c r="E2523" s="16"/>
      <c r="H2523" s="16"/>
      <c r="J2523" s="16"/>
      <c r="M2523" s="16"/>
      <c r="O2523" s="16"/>
      <c r="R2523" s="16"/>
      <c r="T2523" s="16"/>
      <c r="W2523" s="16"/>
      <c r="Y2523" s="16"/>
      <c r="AB2523" s="16"/>
      <c r="AD2523" s="16"/>
    </row>
    <row r="2524" spans="3:30" x14ac:dyDescent="0.6">
      <c r="C2524" s="16"/>
      <c r="E2524" s="16"/>
      <c r="H2524" s="16"/>
      <c r="J2524" s="16"/>
      <c r="M2524" s="16"/>
      <c r="O2524" s="16"/>
      <c r="R2524" s="16"/>
      <c r="T2524" s="16"/>
      <c r="W2524" s="16"/>
      <c r="Y2524" s="16"/>
      <c r="AB2524" s="16"/>
      <c r="AD2524" s="16"/>
    </row>
    <row r="2525" spans="3:30" x14ac:dyDescent="0.6">
      <c r="C2525" s="16"/>
      <c r="E2525" s="16"/>
      <c r="H2525" s="16"/>
      <c r="J2525" s="16"/>
      <c r="M2525" s="16"/>
      <c r="O2525" s="16"/>
      <c r="R2525" s="16"/>
      <c r="T2525" s="16"/>
      <c r="W2525" s="16"/>
      <c r="Y2525" s="16"/>
      <c r="AB2525" s="16"/>
      <c r="AD2525" s="16"/>
    </row>
    <row r="2526" spans="3:30" x14ac:dyDescent="0.6">
      <c r="C2526" s="16"/>
      <c r="E2526" s="16"/>
      <c r="H2526" s="16"/>
      <c r="J2526" s="16"/>
      <c r="M2526" s="16"/>
      <c r="O2526" s="16"/>
      <c r="R2526" s="16"/>
      <c r="T2526" s="16"/>
      <c r="W2526" s="16"/>
      <c r="Y2526" s="16"/>
      <c r="AB2526" s="16"/>
      <c r="AD2526" s="16"/>
    </row>
    <row r="2527" spans="3:30" x14ac:dyDescent="0.6">
      <c r="C2527" s="16"/>
      <c r="E2527" s="16"/>
      <c r="H2527" s="16"/>
      <c r="J2527" s="16"/>
      <c r="M2527" s="16"/>
      <c r="O2527" s="16"/>
      <c r="R2527" s="16"/>
      <c r="T2527" s="16"/>
      <c r="W2527" s="16"/>
      <c r="Y2527" s="16"/>
      <c r="AB2527" s="16"/>
      <c r="AD2527" s="16"/>
    </row>
    <row r="2528" spans="3:30" x14ac:dyDescent="0.6">
      <c r="C2528" s="16"/>
      <c r="E2528" s="16"/>
      <c r="H2528" s="16"/>
      <c r="J2528" s="16"/>
      <c r="M2528" s="16"/>
      <c r="O2528" s="16"/>
      <c r="R2528" s="16"/>
      <c r="T2528" s="16"/>
      <c r="W2528" s="16"/>
      <c r="Y2528" s="16"/>
      <c r="AB2528" s="16"/>
      <c r="AD2528" s="16"/>
    </row>
    <row r="2529" spans="3:30" x14ac:dyDescent="0.6">
      <c r="C2529" s="16"/>
      <c r="E2529" s="16"/>
      <c r="H2529" s="16"/>
      <c r="J2529" s="16"/>
      <c r="M2529" s="16"/>
      <c r="O2529" s="16"/>
      <c r="R2529" s="16"/>
      <c r="T2529" s="16"/>
      <c r="W2529" s="16"/>
      <c r="Y2529" s="16"/>
      <c r="AB2529" s="16"/>
      <c r="AD2529" s="16"/>
    </row>
    <row r="2530" spans="3:30" x14ac:dyDescent="0.6">
      <c r="C2530" s="16"/>
      <c r="E2530" s="16"/>
      <c r="H2530" s="16"/>
      <c r="J2530" s="16"/>
      <c r="M2530" s="16"/>
      <c r="O2530" s="16"/>
      <c r="R2530" s="16"/>
      <c r="T2530" s="16"/>
      <c r="W2530" s="16"/>
      <c r="Y2530" s="16"/>
      <c r="AB2530" s="16"/>
      <c r="AD2530" s="16"/>
    </row>
    <row r="2531" spans="3:30" x14ac:dyDescent="0.6">
      <c r="C2531" s="16"/>
      <c r="E2531" s="16"/>
      <c r="H2531" s="16"/>
      <c r="J2531" s="16"/>
      <c r="M2531" s="16"/>
      <c r="O2531" s="16"/>
      <c r="R2531" s="16"/>
      <c r="T2531" s="16"/>
      <c r="W2531" s="16"/>
      <c r="Y2531" s="16"/>
      <c r="AB2531" s="16"/>
      <c r="AD2531" s="16"/>
    </row>
    <row r="2532" spans="3:30" x14ac:dyDescent="0.6">
      <c r="C2532" s="16"/>
      <c r="E2532" s="16"/>
      <c r="H2532" s="16"/>
      <c r="J2532" s="16"/>
      <c r="M2532" s="16"/>
      <c r="O2532" s="16"/>
      <c r="R2532" s="16"/>
      <c r="T2532" s="16"/>
      <c r="W2532" s="16"/>
      <c r="Y2532" s="16"/>
      <c r="AB2532" s="16"/>
      <c r="AD2532" s="16"/>
    </row>
    <row r="2533" spans="3:30" x14ac:dyDescent="0.6">
      <c r="C2533" s="16"/>
      <c r="E2533" s="16"/>
      <c r="H2533" s="16"/>
      <c r="J2533" s="16"/>
      <c r="M2533" s="16"/>
      <c r="O2533" s="16"/>
      <c r="R2533" s="16"/>
      <c r="T2533" s="16"/>
      <c r="W2533" s="16"/>
      <c r="Y2533" s="16"/>
      <c r="AB2533" s="16"/>
      <c r="AD2533" s="16"/>
    </row>
    <row r="2534" spans="3:30" x14ac:dyDescent="0.6">
      <c r="C2534" s="16"/>
      <c r="E2534" s="16"/>
      <c r="H2534" s="16"/>
      <c r="J2534" s="16"/>
      <c r="M2534" s="16"/>
      <c r="O2534" s="16"/>
      <c r="R2534" s="16"/>
      <c r="T2534" s="16"/>
      <c r="W2534" s="16"/>
      <c r="Y2534" s="16"/>
      <c r="AB2534" s="16"/>
      <c r="AD2534" s="16"/>
    </row>
    <row r="2535" spans="3:30" x14ac:dyDescent="0.6">
      <c r="C2535" s="16"/>
      <c r="E2535" s="16"/>
      <c r="H2535" s="16"/>
      <c r="J2535" s="16"/>
      <c r="M2535" s="16"/>
      <c r="O2535" s="16"/>
      <c r="R2535" s="16"/>
      <c r="T2535" s="16"/>
      <c r="W2535" s="16"/>
      <c r="Y2535" s="16"/>
      <c r="AB2535" s="16"/>
      <c r="AD2535" s="16"/>
    </row>
    <row r="2536" spans="3:30" x14ac:dyDescent="0.6">
      <c r="C2536" s="16"/>
      <c r="E2536" s="16"/>
      <c r="H2536" s="16"/>
      <c r="J2536" s="16"/>
      <c r="M2536" s="16"/>
      <c r="O2536" s="16"/>
      <c r="R2536" s="16"/>
      <c r="T2536" s="16"/>
      <c r="W2536" s="16"/>
      <c r="Y2536" s="16"/>
      <c r="AB2536" s="16"/>
      <c r="AD2536" s="16"/>
    </row>
    <row r="2537" spans="3:30" x14ac:dyDescent="0.6">
      <c r="C2537" s="16"/>
      <c r="E2537" s="16"/>
      <c r="H2537" s="16"/>
      <c r="J2537" s="16"/>
      <c r="M2537" s="16"/>
      <c r="O2537" s="16"/>
      <c r="R2537" s="16"/>
      <c r="T2537" s="16"/>
      <c r="W2537" s="16"/>
      <c r="Y2537" s="16"/>
      <c r="AB2537" s="16"/>
      <c r="AD2537" s="16"/>
    </row>
    <row r="2538" spans="3:30" x14ac:dyDescent="0.6">
      <c r="C2538" s="16"/>
      <c r="E2538" s="16"/>
      <c r="H2538" s="16"/>
      <c r="J2538" s="16"/>
      <c r="M2538" s="16"/>
      <c r="O2538" s="16"/>
      <c r="R2538" s="16"/>
      <c r="T2538" s="16"/>
      <c r="W2538" s="16"/>
      <c r="Y2538" s="16"/>
      <c r="AB2538" s="16"/>
      <c r="AD2538" s="16"/>
    </row>
    <row r="2539" spans="3:30" x14ac:dyDescent="0.6">
      <c r="C2539" s="16"/>
      <c r="E2539" s="16"/>
      <c r="H2539" s="16"/>
      <c r="J2539" s="16"/>
      <c r="M2539" s="16"/>
      <c r="O2539" s="16"/>
      <c r="R2539" s="16"/>
      <c r="T2539" s="16"/>
      <c r="W2539" s="16"/>
      <c r="Y2539" s="16"/>
      <c r="AB2539" s="16"/>
      <c r="AD2539" s="16"/>
    </row>
    <row r="2540" spans="3:30" x14ac:dyDescent="0.6">
      <c r="C2540" s="16"/>
      <c r="E2540" s="16"/>
      <c r="H2540" s="16"/>
      <c r="J2540" s="16"/>
      <c r="M2540" s="16"/>
      <c r="O2540" s="16"/>
      <c r="R2540" s="16"/>
      <c r="T2540" s="16"/>
      <c r="W2540" s="16"/>
      <c r="Y2540" s="16"/>
      <c r="AB2540" s="16"/>
      <c r="AD2540" s="16"/>
    </row>
    <row r="2541" spans="3:30" x14ac:dyDescent="0.6">
      <c r="C2541" s="16"/>
      <c r="E2541" s="16"/>
      <c r="H2541" s="16"/>
      <c r="J2541" s="16"/>
      <c r="M2541" s="16"/>
      <c r="O2541" s="16"/>
      <c r="R2541" s="16"/>
      <c r="T2541" s="16"/>
      <c r="W2541" s="16"/>
      <c r="Y2541" s="16"/>
      <c r="AB2541" s="16"/>
      <c r="AD2541" s="16"/>
    </row>
    <row r="2542" spans="3:30" x14ac:dyDescent="0.6">
      <c r="C2542" s="16"/>
      <c r="E2542" s="16"/>
      <c r="H2542" s="16"/>
      <c r="J2542" s="16"/>
      <c r="M2542" s="16"/>
      <c r="O2542" s="16"/>
      <c r="R2542" s="16"/>
      <c r="T2542" s="16"/>
      <c r="W2542" s="16"/>
      <c r="Y2542" s="16"/>
      <c r="AB2542" s="16"/>
      <c r="AD2542" s="16"/>
    </row>
    <row r="2543" spans="3:30" x14ac:dyDescent="0.6">
      <c r="C2543" s="16"/>
      <c r="E2543" s="16"/>
      <c r="H2543" s="16"/>
      <c r="J2543" s="16"/>
      <c r="M2543" s="16"/>
      <c r="O2543" s="16"/>
      <c r="R2543" s="16"/>
      <c r="T2543" s="16"/>
      <c r="W2543" s="16"/>
      <c r="Y2543" s="16"/>
      <c r="AB2543" s="16"/>
      <c r="AD2543" s="16"/>
    </row>
    <row r="2544" spans="3:30" x14ac:dyDescent="0.6">
      <c r="C2544" s="16"/>
      <c r="E2544" s="16"/>
      <c r="H2544" s="16"/>
      <c r="J2544" s="16"/>
      <c r="M2544" s="16"/>
      <c r="O2544" s="16"/>
      <c r="R2544" s="16"/>
      <c r="T2544" s="16"/>
      <c r="W2544" s="16"/>
      <c r="Y2544" s="16"/>
      <c r="AB2544" s="16"/>
      <c r="AD2544" s="16"/>
    </row>
    <row r="2545" spans="3:30" x14ac:dyDescent="0.6">
      <c r="C2545" s="16"/>
      <c r="E2545" s="16"/>
      <c r="H2545" s="16"/>
      <c r="J2545" s="16"/>
      <c r="M2545" s="16"/>
      <c r="O2545" s="16"/>
      <c r="R2545" s="16"/>
      <c r="T2545" s="16"/>
      <c r="W2545" s="16"/>
      <c r="Y2545" s="16"/>
      <c r="AB2545" s="16"/>
      <c r="AD2545" s="16"/>
    </row>
    <row r="2546" spans="3:30" x14ac:dyDescent="0.6">
      <c r="C2546" s="16"/>
      <c r="E2546" s="16"/>
      <c r="H2546" s="16"/>
      <c r="J2546" s="16"/>
      <c r="M2546" s="16"/>
      <c r="O2546" s="16"/>
      <c r="R2546" s="16"/>
      <c r="T2546" s="16"/>
      <c r="W2546" s="16"/>
      <c r="Y2546" s="16"/>
      <c r="AB2546" s="16"/>
      <c r="AD2546" s="16"/>
    </row>
    <row r="2547" spans="3:30" x14ac:dyDescent="0.6">
      <c r="C2547" s="16"/>
      <c r="E2547" s="16"/>
      <c r="H2547" s="16"/>
      <c r="J2547" s="16"/>
      <c r="M2547" s="16"/>
      <c r="O2547" s="16"/>
      <c r="R2547" s="16"/>
      <c r="T2547" s="16"/>
      <c r="W2547" s="16"/>
      <c r="Y2547" s="16"/>
      <c r="AB2547" s="16"/>
      <c r="AD2547" s="16"/>
    </row>
    <row r="2548" spans="3:30" x14ac:dyDescent="0.6">
      <c r="C2548" s="16"/>
      <c r="E2548" s="16"/>
      <c r="H2548" s="16"/>
      <c r="J2548" s="16"/>
      <c r="M2548" s="16"/>
      <c r="O2548" s="16"/>
      <c r="R2548" s="16"/>
      <c r="T2548" s="16"/>
      <c r="W2548" s="16"/>
      <c r="Y2548" s="16"/>
      <c r="AB2548" s="16"/>
      <c r="AD2548" s="16"/>
    </row>
    <row r="2549" spans="3:30" x14ac:dyDescent="0.6">
      <c r="C2549" s="16"/>
      <c r="E2549" s="16"/>
      <c r="H2549" s="16"/>
      <c r="J2549" s="16"/>
      <c r="M2549" s="16"/>
      <c r="O2549" s="16"/>
      <c r="R2549" s="16"/>
      <c r="T2549" s="16"/>
      <c r="W2549" s="16"/>
      <c r="Y2549" s="16"/>
      <c r="AB2549" s="16"/>
      <c r="AD2549" s="16"/>
    </row>
    <row r="2550" spans="3:30" x14ac:dyDescent="0.6">
      <c r="C2550" s="16"/>
      <c r="E2550" s="16"/>
      <c r="H2550" s="16"/>
      <c r="J2550" s="16"/>
      <c r="M2550" s="16"/>
      <c r="O2550" s="16"/>
      <c r="R2550" s="16"/>
      <c r="T2550" s="16"/>
      <c r="W2550" s="16"/>
      <c r="Y2550" s="16"/>
      <c r="AB2550" s="16"/>
      <c r="AD2550" s="16"/>
    </row>
    <row r="2551" spans="3:30" x14ac:dyDescent="0.6">
      <c r="C2551" s="16"/>
      <c r="E2551" s="16"/>
      <c r="H2551" s="16"/>
      <c r="J2551" s="16"/>
      <c r="M2551" s="16"/>
      <c r="O2551" s="16"/>
      <c r="R2551" s="16"/>
      <c r="T2551" s="16"/>
      <c r="W2551" s="16"/>
      <c r="Y2551" s="16"/>
      <c r="AB2551" s="16"/>
      <c r="AD2551" s="16"/>
    </row>
    <row r="2552" spans="3:30" x14ac:dyDescent="0.6">
      <c r="C2552" s="16"/>
      <c r="E2552" s="16"/>
      <c r="H2552" s="16"/>
      <c r="J2552" s="16"/>
      <c r="M2552" s="16"/>
      <c r="O2552" s="16"/>
      <c r="R2552" s="16"/>
      <c r="T2552" s="16"/>
      <c r="W2552" s="16"/>
      <c r="Y2552" s="16"/>
      <c r="AB2552" s="16"/>
      <c r="AD2552" s="16"/>
    </row>
    <row r="2553" spans="3:30" x14ac:dyDescent="0.6">
      <c r="C2553" s="16"/>
      <c r="E2553" s="16"/>
      <c r="H2553" s="16"/>
      <c r="J2553" s="16"/>
      <c r="M2553" s="16"/>
      <c r="O2553" s="16"/>
      <c r="R2553" s="16"/>
      <c r="T2553" s="16"/>
      <c r="W2553" s="16"/>
      <c r="Y2553" s="16"/>
      <c r="AB2553" s="16"/>
      <c r="AD2553" s="16"/>
    </row>
    <row r="2554" spans="3:30" x14ac:dyDescent="0.6">
      <c r="C2554" s="16"/>
      <c r="E2554" s="16"/>
      <c r="H2554" s="16"/>
      <c r="J2554" s="16"/>
      <c r="M2554" s="16"/>
      <c r="O2554" s="16"/>
      <c r="R2554" s="16"/>
      <c r="T2554" s="16"/>
      <c r="W2554" s="16"/>
      <c r="Y2554" s="16"/>
      <c r="AB2554" s="16"/>
      <c r="AD2554" s="16"/>
    </row>
    <row r="2555" spans="3:30" x14ac:dyDescent="0.6">
      <c r="C2555" s="16"/>
      <c r="E2555" s="16"/>
      <c r="H2555" s="16"/>
      <c r="J2555" s="16"/>
      <c r="M2555" s="16"/>
      <c r="O2555" s="16"/>
      <c r="R2555" s="16"/>
      <c r="T2555" s="16"/>
      <c r="W2555" s="16"/>
      <c r="Y2555" s="16"/>
      <c r="AB2555" s="16"/>
      <c r="AD2555" s="16"/>
    </row>
    <row r="2556" spans="3:30" x14ac:dyDescent="0.6">
      <c r="C2556" s="16"/>
      <c r="E2556" s="16"/>
      <c r="H2556" s="16"/>
      <c r="J2556" s="16"/>
      <c r="M2556" s="16"/>
      <c r="O2556" s="16"/>
      <c r="R2556" s="16"/>
      <c r="T2556" s="16"/>
      <c r="W2556" s="16"/>
      <c r="Y2556" s="16"/>
      <c r="AB2556" s="16"/>
      <c r="AD2556" s="16"/>
    </row>
    <row r="2557" spans="3:30" x14ac:dyDescent="0.6">
      <c r="C2557" s="16"/>
      <c r="E2557" s="16"/>
      <c r="H2557" s="16"/>
      <c r="J2557" s="16"/>
      <c r="M2557" s="16"/>
      <c r="O2557" s="16"/>
      <c r="R2557" s="16"/>
      <c r="T2557" s="16"/>
      <c r="W2557" s="16"/>
      <c r="Y2557" s="16"/>
      <c r="AB2557" s="16"/>
      <c r="AD2557" s="16"/>
    </row>
    <row r="2558" spans="3:30" x14ac:dyDescent="0.6">
      <c r="C2558" s="16"/>
      <c r="E2558" s="16"/>
      <c r="H2558" s="16"/>
      <c r="J2558" s="16"/>
      <c r="M2558" s="16"/>
      <c r="O2558" s="16"/>
      <c r="R2558" s="16"/>
      <c r="T2558" s="16"/>
      <c r="W2558" s="16"/>
      <c r="Y2558" s="16"/>
      <c r="AB2558" s="16"/>
      <c r="AD2558" s="16"/>
    </row>
    <row r="2559" spans="3:30" x14ac:dyDescent="0.6">
      <c r="C2559" s="16"/>
      <c r="E2559" s="16"/>
      <c r="H2559" s="16"/>
      <c r="J2559" s="16"/>
      <c r="M2559" s="16"/>
      <c r="O2559" s="16"/>
      <c r="R2559" s="16"/>
      <c r="T2559" s="16"/>
      <c r="W2559" s="16"/>
      <c r="Y2559" s="16"/>
      <c r="AB2559" s="16"/>
      <c r="AD2559" s="16"/>
    </row>
    <row r="2560" spans="3:30" x14ac:dyDescent="0.6">
      <c r="C2560" s="16"/>
      <c r="E2560" s="16"/>
      <c r="H2560" s="16"/>
      <c r="J2560" s="16"/>
      <c r="M2560" s="16"/>
      <c r="O2560" s="16"/>
      <c r="R2560" s="16"/>
      <c r="T2560" s="16"/>
      <c r="W2560" s="16"/>
      <c r="Y2560" s="16"/>
      <c r="AB2560" s="16"/>
      <c r="AD2560" s="16"/>
    </row>
    <row r="2561" spans="3:30" x14ac:dyDescent="0.6">
      <c r="C2561" s="16"/>
      <c r="E2561" s="16"/>
      <c r="H2561" s="16"/>
      <c r="J2561" s="16"/>
      <c r="M2561" s="16"/>
      <c r="O2561" s="16"/>
      <c r="R2561" s="16"/>
      <c r="T2561" s="16"/>
      <c r="W2561" s="16"/>
      <c r="Y2561" s="16"/>
      <c r="AB2561" s="16"/>
      <c r="AD2561" s="16"/>
    </row>
    <row r="2562" spans="3:30" x14ac:dyDescent="0.6">
      <c r="C2562" s="16"/>
      <c r="E2562" s="16"/>
      <c r="H2562" s="16"/>
      <c r="J2562" s="16"/>
      <c r="M2562" s="16"/>
      <c r="O2562" s="16"/>
      <c r="R2562" s="16"/>
      <c r="T2562" s="16"/>
      <c r="W2562" s="16"/>
      <c r="Y2562" s="16"/>
      <c r="AB2562" s="16"/>
      <c r="AD2562" s="16"/>
    </row>
    <row r="2563" spans="3:30" x14ac:dyDescent="0.6">
      <c r="C2563" s="16"/>
      <c r="E2563" s="16"/>
      <c r="H2563" s="16"/>
      <c r="J2563" s="16"/>
      <c r="M2563" s="16"/>
      <c r="O2563" s="16"/>
      <c r="R2563" s="16"/>
      <c r="T2563" s="16"/>
      <c r="W2563" s="16"/>
      <c r="Y2563" s="16"/>
      <c r="AB2563" s="16"/>
      <c r="AD2563" s="16"/>
    </row>
    <row r="2564" spans="3:30" x14ac:dyDescent="0.6">
      <c r="C2564" s="16"/>
      <c r="E2564" s="16"/>
      <c r="H2564" s="16"/>
      <c r="J2564" s="16"/>
      <c r="M2564" s="16"/>
      <c r="O2564" s="16"/>
      <c r="R2564" s="16"/>
      <c r="T2564" s="16"/>
      <c r="W2564" s="16"/>
      <c r="Y2564" s="16"/>
      <c r="AB2564" s="16"/>
      <c r="AD2564" s="16"/>
    </row>
    <row r="2565" spans="3:30" x14ac:dyDescent="0.6">
      <c r="C2565" s="16"/>
      <c r="E2565" s="16"/>
      <c r="H2565" s="16"/>
      <c r="J2565" s="16"/>
      <c r="M2565" s="16"/>
      <c r="O2565" s="16"/>
      <c r="R2565" s="16"/>
      <c r="T2565" s="16"/>
      <c r="W2565" s="16"/>
      <c r="Y2565" s="16"/>
      <c r="AB2565" s="16"/>
      <c r="AD2565" s="16"/>
    </row>
    <row r="2566" spans="3:30" x14ac:dyDescent="0.6">
      <c r="C2566" s="16"/>
      <c r="E2566" s="16"/>
      <c r="H2566" s="16"/>
      <c r="J2566" s="16"/>
      <c r="M2566" s="16"/>
      <c r="O2566" s="16"/>
      <c r="R2566" s="16"/>
      <c r="T2566" s="16"/>
      <c r="W2566" s="16"/>
      <c r="Y2566" s="16"/>
      <c r="AB2566" s="16"/>
      <c r="AD2566" s="16"/>
    </row>
    <row r="2567" spans="3:30" x14ac:dyDescent="0.6">
      <c r="C2567" s="16"/>
      <c r="E2567" s="16"/>
      <c r="H2567" s="16"/>
      <c r="J2567" s="16"/>
      <c r="M2567" s="16"/>
      <c r="O2567" s="16"/>
      <c r="R2567" s="16"/>
      <c r="T2567" s="16"/>
      <c r="W2567" s="16"/>
      <c r="Y2567" s="16"/>
      <c r="AB2567" s="16"/>
      <c r="AD2567" s="16"/>
    </row>
    <row r="2568" spans="3:30" x14ac:dyDescent="0.6">
      <c r="C2568" s="16"/>
      <c r="E2568" s="16"/>
      <c r="H2568" s="16"/>
      <c r="J2568" s="16"/>
      <c r="M2568" s="16"/>
      <c r="O2568" s="16"/>
      <c r="R2568" s="16"/>
      <c r="T2568" s="16"/>
      <c r="W2568" s="16"/>
      <c r="Y2568" s="16"/>
      <c r="AB2568" s="16"/>
      <c r="AD2568" s="16"/>
    </row>
    <row r="2569" spans="3:30" x14ac:dyDescent="0.6">
      <c r="C2569" s="16"/>
      <c r="E2569" s="16"/>
      <c r="H2569" s="16"/>
      <c r="J2569" s="16"/>
      <c r="M2569" s="16"/>
      <c r="O2569" s="16"/>
      <c r="R2569" s="16"/>
      <c r="T2569" s="16"/>
      <c r="W2569" s="16"/>
      <c r="Y2569" s="16"/>
      <c r="AB2569" s="16"/>
      <c r="AD2569" s="16"/>
    </row>
    <row r="2570" spans="3:30" x14ac:dyDescent="0.6">
      <c r="C2570" s="16"/>
      <c r="E2570" s="16"/>
      <c r="H2570" s="16"/>
      <c r="J2570" s="16"/>
      <c r="M2570" s="16"/>
      <c r="O2570" s="16"/>
      <c r="R2570" s="16"/>
      <c r="T2570" s="16"/>
      <c r="W2570" s="16"/>
      <c r="Y2570" s="16"/>
      <c r="AB2570" s="16"/>
      <c r="AD2570" s="16"/>
    </row>
    <row r="2571" spans="3:30" x14ac:dyDescent="0.6">
      <c r="C2571" s="16"/>
      <c r="E2571" s="16"/>
      <c r="H2571" s="16"/>
      <c r="J2571" s="16"/>
      <c r="M2571" s="16"/>
      <c r="O2571" s="16"/>
      <c r="R2571" s="16"/>
      <c r="T2571" s="16"/>
      <c r="W2571" s="16"/>
      <c r="Y2571" s="16"/>
      <c r="AB2571" s="16"/>
      <c r="AD2571" s="16"/>
    </row>
    <row r="2572" spans="3:30" x14ac:dyDescent="0.6">
      <c r="C2572" s="16"/>
      <c r="E2572" s="16"/>
      <c r="H2572" s="16"/>
      <c r="J2572" s="16"/>
      <c r="M2572" s="16"/>
      <c r="O2572" s="16"/>
      <c r="R2572" s="16"/>
      <c r="T2572" s="16"/>
      <c r="W2572" s="16"/>
      <c r="Y2572" s="16"/>
      <c r="AB2572" s="16"/>
      <c r="AD2572" s="16"/>
    </row>
    <row r="2573" spans="3:30" x14ac:dyDescent="0.6">
      <c r="C2573" s="16"/>
      <c r="E2573" s="16"/>
      <c r="H2573" s="16"/>
      <c r="J2573" s="16"/>
      <c r="M2573" s="16"/>
      <c r="O2573" s="16"/>
      <c r="R2573" s="16"/>
      <c r="T2573" s="16"/>
      <c r="W2573" s="16"/>
      <c r="Y2573" s="16"/>
      <c r="AB2573" s="16"/>
      <c r="AD2573" s="16"/>
    </row>
    <row r="2574" spans="3:30" x14ac:dyDescent="0.6">
      <c r="C2574" s="16"/>
      <c r="E2574" s="16"/>
      <c r="H2574" s="16"/>
      <c r="J2574" s="16"/>
      <c r="M2574" s="16"/>
      <c r="O2574" s="16"/>
      <c r="R2574" s="16"/>
      <c r="T2574" s="16"/>
      <c r="W2574" s="16"/>
      <c r="Y2574" s="16"/>
      <c r="AB2574" s="16"/>
      <c r="AD2574" s="16"/>
    </row>
    <row r="2575" spans="3:30" x14ac:dyDescent="0.6">
      <c r="C2575" s="16"/>
      <c r="E2575" s="16"/>
      <c r="H2575" s="16"/>
      <c r="J2575" s="16"/>
      <c r="M2575" s="16"/>
      <c r="O2575" s="16"/>
      <c r="R2575" s="16"/>
      <c r="T2575" s="16"/>
      <c r="W2575" s="16"/>
      <c r="Y2575" s="16"/>
      <c r="AB2575" s="16"/>
      <c r="AD2575" s="16"/>
    </row>
    <row r="2576" spans="3:30" x14ac:dyDescent="0.6">
      <c r="C2576" s="16"/>
      <c r="E2576" s="16"/>
      <c r="H2576" s="16"/>
      <c r="J2576" s="16"/>
      <c r="M2576" s="16"/>
      <c r="O2576" s="16"/>
      <c r="R2576" s="16"/>
      <c r="T2576" s="16"/>
      <c r="W2576" s="16"/>
      <c r="Y2576" s="16"/>
      <c r="AB2576" s="16"/>
      <c r="AD2576" s="16"/>
    </row>
    <row r="2577" spans="3:30" x14ac:dyDescent="0.6">
      <c r="C2577" s="16"/>
      <c r="E2577" s="16"/>
      <c r="H2577" s="16"/>
      <c r="J2577" s="16"/>
      <c r="M2577" s="16"/>
      <c r="O2577" s="16"/>
      <c r="R2577" s="16"/>
      <c r="T2577" s="16"/>
      <c r="W2577" s="16"/>
      <c r="Y2577" s="16"/>
      <c r="AB2577" s="16"/>
      <c r="AD2577" s="16"/>
    </row>
    <row r="2578" spans="3:30" x14ac:dyDescent="0.6">
      <c r="C2578" s="16"/>
      <c r="E2578" s="16"/>
      <c r="H2578" s="16"/>
      <c r="J2578" s="16"/>
      <c r="M2578" s="16"/>
      <c r="O2578" s="16"/>
      <c r="R2578" s="16"/>
      <c r="T2578" s="16"/>
      <c r="W2578" s="16"/>
      <c r="Y2578" s="16"/>
      <c r="AB2578" s="16"/>
      <c r="AD2578" s="16"/>
    </row>
    <row r="2579" spans="3:30" x14ac:dyDescent="0.6">
      <c r="C2579" s="16"/>
      <c r="E2579" s="16"/>
      <c r="H2579" s="16"/>
      <c r="J2579" s="16"/>
      <c r="M2579" s="16"/>
      <c r="O2579" s="16"/>
      <c r="R2579" s="16"/>
      <c r="T2579" s="16"/>
      <c r="W2579" s="16"/>
      <c r="Y2579" s="16"/>
      <c r="AB2579" s="16"/>
      <c r="AD2579" s="16"/>
    </row>
    <row r="2580" spans="3:30" x14ac:dyDescent="0.6">
      <c r="C2580" s="16"/>
      <c r="E2580" s="16"/>
      <c r="H2580" s="16"/>
      <c r="J2580" s="16"/>
      <c r="M2580" s="16"/>
      <c r="O2580" s="16"/>
      <c r="R2580" s="16"/>
      <c r="T2580" s="16"/>
      <c r="W2580" s="16"/>
      <c r="Y2580" s="16"/>
      <c r="AB2580" s="16"/>
      <c r="AD2580" s="16"/>
    </row>
    <row r="2581" spans="3:30" x14ac:dyDescent="0.6">
      <c r="C2581" s="16"/>
      <c r="E2581" s="16"/>
      <c r="H2581" s="16"/>
      <c r="J2581" s="16"/>
      <c r="M2581" s="16"/>
      <c r="O2581" s="16"/>
      <c r="R2581" s="16"/>
      <c r="T2581" s="16"/>
      <c r="W2581" s="16"/>
      <c r="Y2581" s="16"/>
      <c r="AB2581" s="16"/>
      <c r="AD2581" s="16"/>
    </row>
    <row r="2582" spans="3:30" x14ac:dyDescent="0.6">
      <c r="C2582" s="16"/>
      <c r="E2582" s="16"/>
      <c r="H2582" s="16"/>
      <c r="J2582" s="16"/>
      <c r="M2582" s="16"/>
      <c r="O2582" s="16"/>
      <c r="R2582" s="16"/>
      <c r="T2582" s="16"/>
      <c r="W2582" s="16"/>
      <c r="Y2582" s="16"/>
      <c r="AB2582" s="16"/>
      <c r="AD2582" s="16"/>
    </row>
    <row r="2583" spans="3:30" x14ac:dyDescent="0.6">
      <c r="C2583" s="16"/>
      <c r="E2583" s="16"/>
      <c r="H2583" s="16"/>
      <c r="J2583" s="16"/>
      <c r="M2583" s="16"/>
      <c r="O2583" s="16"/>
      <c r="R2583" s="16"/>
      <c r="T2583" s="16"/>
      <c r="W2583" s="16"/>
      <c r="Y2583" s="16"/>
      <c r="AB2583" s="16"/>
      <c r="AD2583" s="16"/>
    </row>
    <row r="2584" spans="3:30" x14ac:dyDescent="0.6">
      <c r="C2584" s="16"/>
      <c r="E2584" s="16"/>
      <c r="H2584" s="16"/>
      <c r="J2584" s="16"/>
      <c r="M2584" s="16"/>
      <c r="O2584" s="16"/>
      <c r="R2584" s="16"/>
      <c r="T2584" s="16"/>
      <c r="W2584" s="16"/>
      <c r="Y2584" s="16"/>
      <c r="AB2584" s="16"/>
      <c r="AD2584" s="16"/>
    </row>
    <row r="2585" spans="3:30" x14ac:dyDescent="0.6">
      <c r="C2585" s="16"/>
      <c r="E2585" s="16"/>
      <c r="H2585" s="16"/>
      <c r="J2585" s="16"/>
      <c r="M2585" s="16"/>
      <c r="O2585" s="16"/>
      <c r="R2585" s="16"/>
      <c r="T2585" s="16"/>
      <c r="W2585" s="16"/>
      <c r="Y2585" s="16"/>
      <c r="AB2585" s="16"/>
      <c r="AD2585" s="16"/>
    </row>
    <row r="2586" spans="3:30" x14ac:dyDescent="0.6">
      <c r="C2586" s="16"/>
      <c r="E2586" s="16"/>
      <c r="H2586" s="16"/>
      <c r="J2586" s="16"/>
      <c r="M2586" s="16"/>
      <c r="O2586" s="16"/>
      <c r="R2586" s="16"/>
      <c r="T2586" s="16"/>
      <c r="W2586" s="16"/>
      <c r="Y2586" s="16"/>
      <c r="AB2586" s="16"/>
      <c r="AD2586" s="16"/>
    </row>
    <row r="2587" spans="3:30" x14ac:dyDescent="0.6">
      <c r="C2587" s="16"/>
      <c r="E2587" s="16"/>
      <c r="H2587" s="16"/>
      <c r="J2587" s="16"/>
      <c r="M2587" s="16"/>
      <c r="O2587" s="16"/>
      <c r="R2587" s="16"/>
      <c r="T2587" s="16"/>
      <c r="W2587" s="16"/>
      <c r="Y2587" s="16"/>
      <c r="AB2587" s="16"/>
      <c r="AD2587" s="16"/>
    </row>
    <row r="2588" spans="3:30" x14ac:dyDescent="0.6">
      <c r="C2588" s="16"/>
      <c r="E2588" s="16"/>
      <c r="H2588" s="16"/>
      <c r="J2588" s="16"/>
      <c r="M2588" s="16"/>
      <c r="O2588" s="16"/>
      <c r="R2588" s="16"/>
      <c r="T2588" s="16"/>
      <c r="W2588" s="16"/>
      <c r="Y2588" s="16"/>
      <c r="AB2588" s="16"/>
      <c r="AD2588" s="16"/>
    </row>
    <row r="2589" spans="3:30" x14ac:dyDescent="0.6">
      <c r="C2589" s="16"/>
      <c r="E2589" s="16"/>
      <c r="H2589" s="16"/>
      <c r="J2589" s="16"/>
      <c r="M2589" s="16"/>
      <c r="O2589" s="16"/>
      <c r="R2589" s="16"/>
      <c r="T2589" s="16"/>
      <c r="W2589" s="16"/>
      <c r="Y2589" s="16"/>
      <c r="AB2589" s="16"/>
      <c r="AD2589" s="16"/>
    </row>
    <row r="2590" spans="3:30" x14ac:dyDescent="0.6">
      <c r="C2590" s="16"/>
      <c r="E2590" s="16"/>
      <c r="H2590" s="16"/>
      <c r="J2590" s="16"/>
      <c r="M2590" s="16"/>
      <c r="O2590" s="16"/>
      <c r="R2590" s="16"/>
      <c r="T2590" s="16"/>
      <c r="W2590" s="16"/>
      <c r="Y2590" s="16"/>
      <c r="AB2590" s="16"/>
      <c r="AD2590" s="16"/>
    </row>
    <row r="2591" spans="3:30" x14ac:dyDescent="0.6">
      <c r="C2591" s="16"/>
      <c r="E2591" s="16"/>
      <c r="H2591" s="16"/>
      <c r="J2591" s="16"/>
      <c r="M2591" s="16"/>
      <c r="O2591" s="16"/>
      <c r="R2591" s="16"/>
      <c r="T2591" s="16"/>
      <c r="W2591" s="16"/>
      <c r="Y2591" s="16"/>
      <c r="AB2591" s="16"/>
      <c r="AD2591" s="16"/>
    </row>
    <row r="2592" spans="3:30" x14ac:dyDescent="0.6">
      <c r="C2592" s="16"/>
      <c r="E2592" s="16"/>
      <c r="H2592" s="16"/>
      <c r="J2592" s="16"/>
      <c r="M2592" s="16"/>
      <c r="O2592" s="16"/>
      <c r="R2592" s="16"/>
      <c r="T2592" s="16"/>
      <c r="W2592" s="16"/>
      <c r="Y2592" s="16"/>
      <c r="AB2592" s="16"/>
      <c r="AD2592" s="16"/>
    </row>
    <row r="2593" spans="3:30" x14ac:dyDescent="0.6">
      <c r="C2593" s="16"/>
      <c r="E2593" s="16"/>
      <c r="H2593" s="16"/>
      <c r="J2593" s="16"/>
      <c r="M2593" s="16"/>
      <c r="O2593" s="16"/>
      <c r="R2593" s="16"/>
      <c r="T2593" s="16"/>
      <c r="W2593" s="16"/>
      <c r="Y2593" s="16"/>
      <c r="AB2593" s="16"/>
      <c r="AD2593" s="16"/>
    </row>
    <row r="2594" spans="3:30" x14ac:dyDescent="0.6">
      <c r="C2594" s="16"/>
      <c r="E2594" s="16"/>
      <c r="H2594" s="16"/>
      <c r="J2594" s="16"/>
      <c r="M2594" s="16"/>
      <c r="O2594" s="16"/>
      <c r="R2594" s="16"/>
      <c r="T2594" s="16"/>
      <c r="W2594" s="16"/>
      <c r="Y2594" s="16"/>
      <c r="AB2594" s="16"/>
      <c r="AD2594" s="16"/>
    </row>
    <row r="2595" spans="3:30" x14ac:dyDescent="0.6">
      <c r="C2595" s="16"/>
      <c r="E2595" s="16"/>
      <c r="H2595" s="16"/>
      <c r="J2595" s="16"/>
      <c r="M2595" s="16"/>
      <c r="O2595" s="16"/>
      <c r="R2595" s="16"/>
      <c r="T2595" s="16"/>
      <c r="W2595" s="16"/>
      <c r="Y2595" s="16"/>
      <c r="AB2595" s="16"/>
      <c r="AD2595" s="16"/>
    </row>
    <row r="2596" spans="3:30" x14ac:dyDescent="0.6">
      <c r="C2596" s="16"/>
      <c r="E2596" s="16"/>
      <c r="H2596" s="16"/>
      <c r="J2596" s="16"/>
      <c r="M2596" s="16"/>
      <c r="O2596" s="16"/>
      <c r="R2596" s="16"/>
      <c r="T2596" s="16"/>
      <c r="W2596" s="16"/>
      <c r="Y2596" s="16"/>
      <c r="AB2596" s="16"/>
      <c r="AD2596" s="16"/>
    </row>
    <row r="2597" spans="3:30" x14ac:dyDescent="0.6">
      <c r="C2597" s="16"/>
      <c r="E2597" s="16"/>
      <c r="H2597" s="16"/>
      <c r="J2597" s="16"/>
      <c r="M2597" s="16"/>
      <c r="O2597" s="16"/>
      <c r="R2597" s="16"/>
      <c r="T2597" s="16"/>
      <c r="W2597" s="16"/>
      <c r="Y2597" s="16"/>
      <c r="AB2597" s="16"/>
      <c r="AD2597" s="16"/>
    </row>
    <row r="2598" spans="3:30" x14ac:dyDescent="0.6">
      <c r="C2598" s="16"/>
      <c r="E2598" s="16"/>
      <c r="H2598" s="16"/>
      <c r="J2598" s="16"/>
      <c r="M2598" s="16"/>
      <c r="O2598" s="16"/>
      <c r="R2598" s="16"/>
      <c r="T2598" s="16"/>
      <c r="W2598" s="16"/>
      <c r="Y2598" s="16"/>
      <c r="AB2598" s="16"/>
      <c r="AD2598" s="16"/>
    </row>
    <row r="2599" spans="3:30" x14ac:dyDescent="0.6">
      <c r="C2599" s="16"/>
      <c r="E2599" s="16"/>
      <c r="H2599" s="16"/>
      <c r="J2599" s="16"/>
      <c r="M2599" s="16"/>
      <c r="O2599" s="16"/>
      <c r="R2599" s="16"/>
      <c r="T2599" s="16"/>
      <c r="W2599" s="16"/>
      <c r="Y2599" s="16"/>
      <c r="AB2599" s="16"/>
      <c r="AD2599" s="16"/>
    </row>
    <row r="2600" spans="3:30" x14ac:dyDescent="0.6">
      <c r="C2600" s="16"/>
      <c r="E2600" s="16"/>
      <c r="H2600" s="16"/>
      <c r="J2600" s="16"/>
      <c r="M2600" s="16"/>
      <c r="O2600" s="16"/>
      <c r="R2600" s="16"/>
      <c r="T2600" s="16"/>
      <c r="W2600" s="16"/>
      <c r="Y2600" s="16"/>
      <c r="AB2600" s="16"/>
      <c r="AD2600" s="16"/>
    </row>
    <row r="2601" spans="3:30" x14ac:dyDescent="0.6">
      <c r="C2601" s="16"/>
      <c r="E2601" s="16"/>
      <c r="H2601" s="16"/>
      <c r="J2601" s="16"/>
      <c r="M2601" s="16"/>
      <c r="O2601" s="16"/>
      <c r="R2601" s="16"/>
      <c r="T2601" s="16"/>
      <c r="W2601" s="16"/>
      <c r="Y2601" s="16"/>
      <c r="AB2601" s="16"/>
      <c r="AD2601" s="16"/>
    </row>
    <row r="2602" spans="3:30" x14ac:dyDescent="0.6">
      <c r="C2602" s="16"/>
      <c r="E2602" s="16"/>
      <c r="H2602" s="16"/>
      <c r="J2602" s="16"/>
      <c r="M2602" s="16"/>
      <c r="O2602" s="16"/>
      <c r="R2602" s="16"/>
      <c r="T2602" s="16"/>
      <c r="W2602" s="16"/>
      <c r="Y2602" s="16"/>
      <c r="AB2602" s="16"/>
      <c r="AD2602" s="16"/>
    </row>
    <row r="2603" spans="3:30" x14ac:dyDescent="0.6">
      <c r="C2603" s="16"/>
      <c r="E2603" s="16"/>
      <c r="H2603" s="16"/>
      <c r="J2603" s="16"/>
      <c r="M2603" s="16"/>
      <c r="O2603" s="16"/>
      <c r="R2603" s="16"/>
      <c r="T2603" s="16"/>
      <c r="W2603" s="16"/>
      <c r="Y2603" s="16"/>
      <c r="AB2603" s="16"/>
      <c r="AD2603" s="16"/>
    </row>
    <row r="2604" spans="3:30" x14ac:dyDescent="0.6">
      <c r="C2604" s="16"/>
      <c r="E2604" s="16"/>
      <c r="H2604" s="16"/>
      <c r="J2604" s="16"/>
      <c r="M2604" s="16"/>
      <c r="O2604" s="16"/>
      <c r="R2604" s="16"/>
      <c r="T2604" s="16"/>
      <c r="W2604" s="16"/>
      <c r="Y2604" s="16"/>
      <c r="AB2604" s="16"/>
      <c r="AD2604" s="16"/>
    </row>
    <row r="2605" spans="3:30" x14ac:dyDescent="0.6">
      <c r="C2605" s="16"/>
      <c r="E2605" s="16"/>
      <c r="H2605" s="16"/>
      <c r="J2605" s="16"/>
      <c r="M2605" s="16"/>
      <c r="O2605" s="16"/>
      <c r="R2605" s="16"/>
      <c r="T2605" s="16"/>
      <c r="W2605" s="16"/>
      <c r="Y2605" s="16"/>
      <c r="AB2605" s="16"/>
      <c r="AD2605" s="16"/>
    </row>
    <row r="2606" spans="3:30" x14ac:dyDescent="0.6">
      <c r="C2606" s="16"/>
      <c r="E2606" s="16"/>
      <c r="H2606" s="16"/>
      <c r="J2606" s="16"/>
      <c r="M2606" s="16"/>
      <c r="O2606" s="16"/>
      <c r="R2606" s="16"/>
      <c r="T2606" s="16"/>
      <c r="W2606" s="16"/>
      <c r="Y2606" s="16"/>
      <c r="AB2606" s="16"/>
      <c r="AD2606" s="16"/>
    </row>
    <row r="2607" spans="3:30" x14ac:dyDescent="0.6">
      <c r="C2607" s="16"/>
      <c r="E2607" s="16"/>
      <c r="H2607" s="16"/>
      <c r="J2607" s="16"/>
      <c r="M2607" s="16"/>
      <c r="O2607" s="16"/>
      <c r="R2607" s="16"/>
      <c r="T2607" s="16"/>
      <c r="W2607" s="16"/>
      <c r="Y2607" s="16"/>
      <c r="AB2607" s="16"/>
      <c r="AD2607" s="16"/>
    </row>
    <row r="2608" spans="3:30" x14ac:dyDescent="0.6">
      <c r="C2608" s="16"/>
      <c r="E2608" s="16"/>
      <c r="H2608" s="16"/>
      <c r="J2608" s="16"/>
      <c r="M2608" s="16"/>
      <c r="O2608" s="16"/>
      <c r="R2608" s="16"/>
      <c r="T2608" s="16"/>
      <c r="W2608" s="16"/>
      <c r="Y2608" s="16"/>
      <c r="AB2608" s="16"/>
      <c r="AD2608" s="16"/>
    </row>
    <row r="2609" spans="3:30" x14ac:dyDescent="0.6">
      <c r="C2609" s="16"/>
      <c r="E2609" s="16"/>
      <c r="H2609" s="16"/>
      <c r="J2609" s="16"/>
      <c r="M2609" s="16"/>
      <c r="O2609" s="16"/>
      <c r="R2609" s="16"/>
      <c r="T2609" s="16"/>
      <c r="W2609" s="16"/>
      <c r="Y2609" s="16"/>
      <c r="AB2609" s="16"/>
      <c r="AD2609" s="16"/>
    </row>
    <row r="2610" spans="3:30" x14ac:dyDescent="0.6">
      <c r="C2610" s="16"/>
      <c r="E2610" s="16"/>
      <c r="H2610" s="16"/>
      <c r="J2610" s="16"/>
      <c r="M2610" s="16"/>
      <c r="O2610" s="16"/>
      <c r="R2610" s="16"/>
      <c r="T2610" s="16"/>
      <c r="W2610" s="16"/>
      <c r="Y2610" s="16"/>
      <c r="AB2610" s="16"/>
      <c r="AD2610" s="16"/>
    </row>
    <row r="2611" spans="3:30" x14ac:dyDescent="0.6">
      <c r="C2611" s="16"/>
      <c r="E2611" s="16"/>
      <c r="H2611" s="16"/>
      <c r="J2611" s="16"/>
      <c r="M2611" s="16"/>
      <c r="O2611" s="16"/>
      <c r="R2611" s="16"/>
      <c r="T2611" s="16"/>
      <c r="W2611" s="16"/>
      <c r="Y2611" s="16"/>
      <c r="AB2611" s="16"/>
      <c r="AD2611" s="16"/>
    </row>
    <row r="2612" spans="3:30" x14ac:dyDescent="0.6">
      <c r="C2612" s="16"/>
      <c r="E2612" s="16"/>
      <c r="H2612" s="16"/>
      <c r="J2612" s="16"/>
      <c r="M2612" s="16"/>
      <c r="O2612" s="16"/>
      <c r="R2612" s="16"/>
      <c r="T2612" s="16"/>
      <c r="W2612" s="16"/>
      <c r="Y2612" s="16"/>
      <c r="AB2612" s="16"/>
      <c r="AD2612" s="16"/>
    </row>
    <row r="2613" spans="3:30" x14ac:dyDescent="0.6">
      <c r="C2613" s="16"/>
      <c r="E2613" s="16"/>
      <c r="H2613" s="16"/>
      <c r="J2613" s="16"/>
      <c r="M2613" s="16"/>
      <c r="O2613" s="16"/>
      <c r="R2613" s="16"/>
      <c r="T2613" s="16"/>
      <c r="W2613" s="16"/>
      <c r="Y2613" s="16"/>
      <c r="AB2613" s="16"/>
      <c r="AD2613" s="16"/>
    </row>
    <row r="2614" spans="3:30" x14ac:dyDescent="0.6">
      <c r="C2614" s="16"/>
      <c r="E2614" s="16"/>
      <c r="H2614" s="16"/>
      <c r="J2614" s="16"/>
      <c r="M2614" s="16"/>
      <c r="O2614" s="16"/>
      <c r="R2614" s="16"/>
      <c r="T2614" s="16"/>
      <c r="W2614" s="16"/>
      <c r="Y2614" s="16"/>
      <c r="AB2614" s="16"/>
      <c r="AD2614" s="16"/>
    </row>
    <row r="2615" spans="3:30" x14ac:dyDescent="0.6">
      <c r="C2615" s="16"/>
      <c r="E2615" s="16"/>
      <c r="H2615" s="16"/>
      <c r="J2615" s="16"/>
      <c r="M2615" s="16"/>
      <c r="O2615" s="16"/>
      <c r="R2615" s="16"/>
      <c r="T2615" s="16"/>
      <c r="W2615" s="16"/>
      <c r="Y2615" s="16"/>
      <c r="AB2615" s="16"/>
      <c r="AD2615" s="16"/>
    </row>
    <row r="2616" spans="3:30" x14ac:dyDescent="0.6">
      <c r="C2616" s="16"/>
      <c r="E2616" s="16"/>
      <c r="H2616" s="16"/>
      <c r="J2616" s="16"/>
      <c r="M2616" s="16"/>
      <c r="O2616" s="16"/>
      <c r="R2616" s="16"/>
      <c r="T2616" s="16"/>
      <c r="W2616" s="16"/>
      <c r="Y2616" s="16"/>
      <c r="AB2616" s="16"/>
      <c r="AD2616" s="16"/>
    </row>
    <row r="2617" spans="3:30" x14ac:dyDescent="0.6">
      <c r="C2617" s="16"/>
      <c r="E2617" s="16"/>
      <c r="H2617" s="16"/>
      <c r="J2617" s="16"/>
      <c r="M2617" s="16"/>
      <c r="O2617" s="16"/>
      <c r="R2617" s="16"/>
      <c r="T2617" s="16"/>
      <c r="W2617" s="16"/>
      <c r="Y2617" s="16"/>
      <c r="AB2617" s="16"/>
      <c r="AD2617" s="16"/>
    </row>
    <row r="2618" spans="3:30" x14ac:dyDescent="0.6">
      <c r="C2618" s="16"/>
      <c r="E2618" s="16"/>
      <c r="H2618" s="16"/>
      <c r="J2618" s="16"/>
      <c r="M2618" s="16"/>
      <c r="O2618" s="16"/>
      <c r="R2618" s="16"/>
      <c r="T2618" s="16"/>
      <c r="W2618" s="16"/>
      <c r="Y2618" s="16"/>
      <c r="AB2618" s="16"/>
      <c r="AD2618" s="16"/>
    </row>
    <row r="2619" spans="3:30" x14ac:dyDescent="0.6">
      <c r="C2619" s="16"/>
      <c r="E2619" s="16"/>
      <c r="H2619" s="16"/>
      <c r="J2619" s="16"/>
      <c r="M2619" s="16"/>
      <c r="O2619" s="16"/>
      <c r="R2619" s="16"/>
      <c r="T2619" s="16"/>
      <c r="W2619" s="16"/>
      <c r="Y2619" s="16"/>
      <c r="AB2619" s="16"/>
      <c r="AD2619" s="16"/>
    </row>
    <row r="2620" spans="3:30" x14ac:dyDescent="0.6">
      <c r="C2620" s="16"/>
      <c r="E2620" s="16"/>
      <c r="H2620" s="16"/>
      <c r="J2620" s="16"/>
      <c r="M2620" s="16"/>
      <c r="O2620" s="16"/>
      <c r="R2620" s="16"/>
      <c r="T2620" s="16"/>
      <c r="W2620" s="16"/>
      <c r="Y2620" s="16"/>
      <c r="AB2620" s="16"/>
      <c r="AD2620" s="16"/>
    </row>
    <row r="2621" spans="3:30" x14ac:dyDescent="0.6">
      <c r="C2621" s="16"/>
      <c r="E2621" s="16"/>
      <c r="H2621" s="16"/>
      <c r="J2621" s="16"/>
      <c r="M2621" s="16"/>
      <c r="O2621" s="16"/>
      <c r="R2621" s="16"/>
      <c r="T2621" s="16"/>
      <c r="W2621" s="16"/>
      <c r="Y2621" s="16"/>
      <c r="AB2621" s="16"/>
      <c r="AD2621" s="16"/>
    </row>
    <row r="2622" spans="3:30" x14ac:dyDescent="0.6">
      <c r="C2622" s="16"/>
      <c r="E2622" s="16"/>
      <c r="H2622" s="16"/>
      <c r="J2622" s="16"/>
      <c r="M2622" s="16"/>
      <c r="O2622" s="16"/>
      <c r="R2622" s="16"/>
      <c r="T2622" s="16"/>
      <c r="W2622" s="16"/>
      <c r="Y2622" s="16"/>
      <c r="AB2622" s="16"/>
      <c r="AD2622" s="16"/>
    </row>
    <row r="2623" spans="3:30" x14ac:dyDescent="0.6">
      <c r="C2623" s="16"/>
      <c r="E2623" s="16"/>
      <c r="H2623" s="16"/>
      <c r="J2623" s="16"/>
      <c r="M2623" s="16"/>
      <c r="O2623" s="16"/>
      <c r="R2623" s="16"/>
      <c r="T2623" s="16"/>
      <c r="W2623" s="16"/>
      <c r="Y2623" s="16"/>
      <c r="AB2623" s="16"/>
      <c r="AD2623" s="16"/>
    </row>
    <row r="2624" spans="3:30" x14ac:dyDescent="0.6">
      <c r="C2624" s="16"/>
      <c r="E2624" s="16"/>
      <c r="H2624" s="16"/>
      <c r="J2624" s="16"/>
      <c r="M2624" s="16"/>
      <c r="O2624" s="16"/>
      <c r="R2624" s="16"/>
      <c r="T2624" s="16"/>
      <c r="W2624" s="16"/>
      <c r="Y2624" s="16"/>
      <c r="AB2624" s="16"/>
      <c r="AD2624" s="16"/>
    </row>
    <row r="2625" spans="3:30" x14ac:dyDescent="0.6">
      <c r="C2625" s="16"/>
      <c r="E2625" s="16"/>
      <c r="H2625" s="16"/>
      <c r="J2625" s="16"/>
      <c r="M2625" s="16"/>
      <c r="O2625" s="16"/>
      <c r="R2625" s="16"/>
      <c r="T2625" s="16"/>
      <c r="W2625" s="16"/>
      <c r="Y2625" s="16"/>
      <c r="AB2625" s="16"/>
      <c r="AD2625" s="16"/>
    </row>
    <row r="2626" spans="3:30" x14ac:dyDescent="0.6">
      <c r="C2626" s="16"/>
      <c r="E2626" s="16"/>
      <c r="H2626" s="16"/>
      <c r="J2626" s="16"/>
      <c r="M2626" s="16"/>
      <c r="O2626" s="16"/>
      <c r="R2626" s="16"/>
      <c r="T2626" s="16"/>
      <c r="W2626" s="16"/>
      <c r="Y2626" s="16"/>
      <c r="AB2626" s="16"/>
      <c r="AD2626" s="16"/>
    </row>
    <row r="2627" spans="3:30" x14ac:dyDescent="0.6">
      <c r="C2627" s="16"/>
      <c r="E2627" s="16"/>
      <c r="H2627" s="16"/>
      <c r="J2627" s="16"/>
      <c r="M2627" s="16"/>
      <c r="O2627" s="16"/>
      <c r="R2627" s="16"/>
      <c r="T2627" s="16"/>
      <c r="W2627" s="16"/>
      <c r="Y2627" s="16"/>
      <c r="AB2627" s="16"/>
      <c r="AD2627" s="16"/>
    </row>
    <row r="2628" spans="3:30" x14ac:dyDescent="0.6">
      <c r="C2628" s="16"/>
      <c r="E2628" s="16"/>
      <c r="H2628" s="16"/>
      <c r="J2628" s="16"/>
      <c r="M2628" s="16"/>
      <c r="O2628" s="16"/>
      <c r="R2628" s="16"/>
      <c r="T2628" s="16"/>
      <c r="W2628" s="16"/>
      <c r="Y2628" s="16"/>
      <c r="AB2628" s="16"/>
      <c r="AD2628" s="16"/>
    </row>
    <row r="2629" spans="3:30" x14ac:dyDescent="0.6">
      <c r="C2629" s="16"/>
      <c r="E2629" s="16"/>
      <c r="H2629" s="16"/>
      <c r="J2629" s="16"/>
      <c r="M2629" s="16"/>
      <c r="O2629" s="16"/>
      <c r="R2629" s="16"/>
      <c r="T2629" s="16"/>
      <c r="W2629" s="16"/>
      <c r="Y2629" s="16"/>
      <c r="AB2629" s="16"/>
      <c r="AD2629" s="16"/>
    </row>
    <row r="2630" spans="3:30" x14ac:dyDescent="0.6">
      <c r="C2630" s="16"/>
      <c r="E2630" s="16"/>
      <c r="H2630" s="16"/>
      <c r="J2630" s="16"/>
      <c r="M2630" s="16"/>
      <c r="O2630" s="16"/>
      <c r="R2630" s="16"/>
      <c r="T2630" s="16"/>
      <c r="W2630" s="16"/>
      <c r="Y2630" s="16"/>
      <c r="AB2630" s="16"/>
      <c r="AD2630" s="16"/>
    </row>
    <row r="2631" spans="3:30" x14ac:dyDescent="0.6">
      <c r="C2631" s="16"/>
      <c r="E2631" s="16"/>
      <c r="H2631" s="16"/>
      <c r="J2631" s="16"/>
      <c r="M2631" s="16"/>
      <c r="O2631" s="16"/>
      <c r="R2631" s="16"/>
      <c r="T2631" s="16"/>
      <c r="W2631" s="16"/>
      <c r="Y2631" s="16"/>
      <c r="AB2631" s="16"/>
      <c r="AD2631" s="16"/>
    </row>
    <row r="2632" spans="3:30" x14ac:dyDescent="0.6">
      <c r="C2632" s="16"/>
      <c r="E2632" s="16"/>
      <c r="H2632" s="16"/>
      <c r="J2632" s="16"/>
      <c r="M2632" s="16"/>
      <c r="O2632" s="16"/>
      <c r="R2632" s="16"/>
      <c r="T2632" s="16"/>
      <c r="W2632" s="16"/>
      <c r="Y2632" s="16"/>
      <c r="AB2632" s="16"/>
      <c r="AD2632" s="16"/>
    </row>
    <row r="2633" spans="3:30" x14ac:dyDescent="0.6">
      <c r="C2633" s="16"/>
      <c r="E2633" s="16"/>
      <c r="H2633" s="16"/>
      <c r="J2633" s="16"/>
      <c r="M2633" s="16"/>
      <c r="O2633" s="16"/>
      <c r="R2633" s="16"/>
      <c r="T2633" s="16"/>
      <c r="W2633" s="16"/>
      <c r="Y2633" s="16"/>
      <c r="AB2633" s="16"/>
      <c r="AD2633" s="16"/>
    </row>
    <row r="2634" spans="3:30" x14ac:dyDescent="0.6">
      <c r="C2634" s="16"/>
      <c r="E2634" s="16"/>
      <c r="H2634" s="16"/>
      <c r="J2634" s="16"/>
      <c r="M2634" s="16"/>
      <c r="O2634" s="16"/>
      <c r="R2634" s="16"/>
      <c r="T2634" s="16"/>
      <c r="W2634" s="16"/>
      <c r="Y2634" s="16"/>
      <c r="AB2634" s="16"/>
      <c r="AD2634" s="16"/>
    </row>
    <row r="2635" spans="3:30" x14ac:dyDescent="0.6">
      <c r="C2635" s="16"/>
      <c r="E2635" s="16"/>
      <c r="H2635" s="16"/>
      <c r="J2635" s="16"/>
      <c r="M2635" s="16"/>
      <c r="O2635" s="16"/>
      <c r="R2635" s="16"/>
      <c r="T2635" s="16"/>
      <c r="W2635" s="16"/>
      <c r="Y2635" s="16"/>
      <c r="AB2635" s="16"/>
      <c r="AD2635" s="16"/>
    </row>
    <row r="2636" spans="3:30" x14ac:dyDescent="0.6">
      <c r="C2636" s="16"/>
      <c r="E2636" s="16"/>
      <c r="H2636" s="16"/>
      <c r="J2636" s="16"/>
      <c r="M2636" s="16"/>
      <c r="O2636" s="16"/>
      <c r="R2636" s="16"/>
      <c r="T2636" s="16"/>
      <c r="W2636" s="16"/>
      <c r="Y2636" s="16"/>
      <c r="AB2636" s="16"/>
      <c r="AD2636" s="16"/>
    </row>
    <row r="2637" spans="3:30" x14ac:dyDescent="0.6">
      <c r="C2637" s="16"/>
      <c r="E2637" s="16"/>
      <c r="H2637" s="16"/>
      <c r="J2637" s="16"/>
      <c r="M2637" s="16"/>
      <c r="O2637" s="16"/>
      <c r="R2637" s="16"/>
      <c r="T2637" s="16"/>
      <c r="W2637" s="16"/>
      <c r="Y2637" s="16"/>
      <c r="AB2637" s="16"/>
      <c r="AD2637" s="16"/>
    </row>
    <row r="2638" spans="3:30" x14ac:dyDescent="0.6">
      <c r="C2638" s="16"/>
      <c r="E2638" s="16"/>
      <c r="H2638" s="16"/>
      <c r="J2638" s="16"/>
      <c r="M2638" s="16"/>
      <c r="O2638" s="16"/>
      <c r="R2638" s="16"/>
      <c r="T2638" s="16"/>
      <c r="W2638" s="16"/>
      <c r="Y2638" s="16"/>
      <c r="AB2638" s="16"/>
      <c r="AD2638" s="16"/>
    </row>
    <row r="2639" spans="3:30" x14ac:dyDescent="0.6">
      <c r="C2639" s="16"/>
      <c r="E2639" s="16"/>
      <c r="H2639" s="16"/>
      <c r="J2639" s="16"/>
      <c r="M2639" s="16"/>
      <c r="O2639" s="16"/>
      <c r="R2639" s="16"/>
      <c r="T2639" s="16"/>
      <c r="W2639" s="16"/>
      <c r="Y2639" s="16"/>
      <c r="AB2639" s="16"/>
      <c r="AD2639" s="16"/>
    </row>
    <row r="2640" spans="3:30" x14ac:dyDescent="0.6">
      <c r="C2640" s="16"/>
      <c r="E2640" s="16"/>
      <c r="H2640" s="16"/>
      <c r="J2640" s="16"/>
      <c r="M2640" s="16"/>
      <c r="O2640" s="16"/>
      <c r="R2640" s="16"/>
      <c r="T2640" s="16"/>
      <c r="W2640" s="16"/>
      <c r="Y2640" s="16"/>
      <c r="AB2640" s="16"/>
      <c r="AD2640" s="16"/>
    </row>
    <row r="2641" spans="3:30" x14ac:dyDescent="0.6">
      <c r="C2641" s="16"/>
      <c r="E2641" s="16"/>
      <c r="H2641" s="16"/>
      <c r="J2641" s="16"/>
      <c r="M2641" s="16"/>
      <c r="O2641" s="16"/>
      <c r="R2641" s="16"/>
      <c r="T2641" s="16"/>
      <c r="W2641" s="16"/>
      <c r="Y2641" s="16"/>
      <c r="AB2641" s="16"/>
      <c r="AD2641" s="16"/>
    </row>
    <row r="2642" spans="3:30" x14ac:dyDescent="0.6">
      <c r="C2642" s="16"/>
      <c r="E2642" s="16"/>
      <c r="H2642" s="16"/>
      <c r="J2642" s="16"/>
      <c r="M2642" s="16"/>
      <c r="O2642" s="16"/>
      <c r="R2642" s="16"/>
      <c r="T2642" s="16"/>
      <c r="W2642" s="16"/>
      <c r="Y2642" s="16"/>
      <c r="AB2642" s="16"/>
      <c r="AD2642" s="16"/>
    </row>
    <row r="2643" spans="3:30" x14ac:dyDescent="0.6">
      <c r="C2643" s="16"/>
      <c r="E2643" s="16"/>
      <c r="H2643" s="16"/>
      <c r="J2643" s="16"/>
      <c r="M2643" s="16"/>
      <c r="O2643" s="16"/>
      <c r="R2643" s="16"/>
      <c r="T2643" s="16"/>
      <c r="W2643" s="16"/>
      <c r="Y2643" s="16"/>
      <c r="AB2643" s="16"/>
      <c r="AD2643" s="16"/>
    </row>
    <row r="2644" spans="3:30" x14ac:dyDescent="0.6">
      <c r="C2644" s="16"/>
      <c r="E2644" s="16"/>
      <c r="H2644" s="16"/>
      <c r="J2644" s="16"/>
      <c r="M2644" s="16"/>
      <c r="O2644" s="16"/>
      <c r="R2644" s="16"/>
      <c r="T2644" s="16"/>
      <c r="W2644" s="16"/>
      <c r="Y2644" s="16"/>
      <c r="AB2644" s="16"/>
      <c r="AD2644" s="16"/>
    </row>
    <row r="2645" spans="3:30" x14ac:dyDescent="0.6">
      <c r="C2645" s="16"/>
      <c r="E2645" s="16"/>
      <c r="H2645" s="16"/>
      <c r="J2645" s="16"/>
      <c r="M2645" s="16"/>
      <c r="O2645" s="16"/>
      <c r="R2645" s="16"/>
      <c r="T2645" s="16"/>
      <c r="W2645" s="16"/>
      <c r="Y2645" s="16"/>
      <c r="AB2645" s="16"/>
      <c r="AD2645" s="16"/>
    </row>
    <row r="2646" spans="3:30" x14ac:dyDescent="0.6">
      <c r="C2646" s="16"/>
      <c r="E2646" s="16"/>
      <c r="H2646" s="16"/>
      <c r="J2646" s="16"/>
      <c r="M2646" s="16"/>
      <c r="O2646" s="16"/>
      <c r="R2646" s="16"/>
      <c r="T2646" s="16"/>
      <c r="W2646" s="16"/>
      <c r="Y2646" s="16"/>
      <c r="AB2646" s="16"/>
      <c r="AD2646" s="16"/>
    </row>
    <row r="2647" spans="3:30" x14ac:dyDescent="0.6">
      <c r="C2647" s="16"/>
      <c r="E2647" s="16"/>
      <c r="H2647" s="16"/>
      <c r="J2647" s="16"/>
      <c r="M2647" s="16"/>
      <c r="O2647" s="16"/>
      <c r="R2647" s="16"/>
      <c r="T2647" s="16"/>
      <c r="W2647" s="16"/>
      <c r="Y2647" s="16"/>
      <c r="AB2647" s="16"/>
      <c r="AD2647" s="16"/>
    </row>
    <row r="2648" spans="3:30" x14ac:dyDescent="0.6">
      <c r="C2648" s="16"/>
      <c r="E2648" s="16"/>
      <c r="H2648" s="16"/>
      <c r="J2648" s="16"/>
      <c r="M2648" s="16"/>
      <c r="O2648" s="16"/>
      <c r="R2648" s="16"/>
      <c r="T2648" s="16"/>
      <c r="W2648" s="16"/>
      <c r="Y2648" s="16"/>
      <c r="AB2648" s="16"/>
      <c r="AD2648" s="16"/>
    </row>
    <row r="2649" spans="3:30" x14ac:dyDescent="0.6">
      <c r="C2649" s="16"/>
      <c r="E2649" s="16"/>
      <c r="H2649" s="16"/>
      <c r="J2649" s="16"/>
      <c r="M2649" s="16"/>
      <c r="O2649" s="16"/>
      <c r="R2649" s="16"/>
      <c r="T2649" s="16"/>
      <c r="W2649" s="16"/>
      <c r="Y2649" s="16"/>
      <c r="AB2649" s="16"/>
      <c r="AD2649" s="16"/>
    </row>
    <row r="2650" spans="3:30" x14ac:dyDescent="0.6">
      <c r="C2650" s="16"/>
      <c r="E2650" s="16"/>
      <c r="H2650" s="16"/>
      <c r="J2650" s="16"/>
      <c r="M2650" s="16"/>
      <c r="O2650" s="16"/>
      <c r="R2650" s="16"/>
      <c r="T2650" s="16"/>
      <c r="W2650" s="16"/>
      <c r="Y2650" s="16"/>
      <c r="AB2650" s="16"/>
      <c r="AD2650" s="16"/>
    </row>
    <row r="2651" spans="3:30" x14ac:dyDescent="0.6">
      <c r="C2651" s="16"/>
      <c r="E2651" s="16"/>
      <c r="H2651" s="16"/>
      <c r="J2651" s="16"/>
      <c r="M2651" s="16"/>
      <c r="O2651" s="16"/>
      <c r="R2651" s="16"/>
      <c r="T2651" s="16"/>
      <c r="W2651" s="16"/>
      <c r="Y2651" s="16"/>
      <c r="AB2651" s="16"/>
      <c r="AD2651" s="16"/>
    </row>
    <row r="2652" spans="3:30" x14ac:dyDescent="0.6">
      <c r="C2652" s="16"/>
      <c r="E2652" s="16"/>
      <c r="H2652" s="16"/>
      <c r="J2652" s="16"/>
      <c r="M2652" s="16"/>
      <c r="O2652" s="16"/>
      <c r="R2652" s="16"/>
      <c r="T2652" s="16"/>
      <c r="W2652" s="16"/>
      <c r="Y2652" s="16"/>
      <c r="AB2652" s="16"/>
      <c r="AD2652" s="16"/>
    </row>
    <row r="2653" spans="3:30" x14ac:dyDescent="0.6">
      <c r="C2653" s="16"/>
      <c r="E2653" s="16"/>
      <c r="H2653" s="16"/>
      <c r="J2653" s="16"/>
      <c r="M2653" s="16"/>
      <c r="O2653" s="16"/>
      <c r="R2653" s="16"/>
      <c r="T2653" s="16"/>
      <c r="W2653" s="16"/>
      <c r="Y2653" s="16"/>
      <c r="AB2653" s="16"/>
      <c r="AD2653" s="16"/>
    </row>
    <row r="2654" spans="3:30" x14ac:dyDescent="0.6">
      <c r="C2654" s="16"/>
      <c r="E2654" s="16"/>
      <c r="H2654" s="16"/>
      <c r="J2654" s="16"/>
      <c r="M2654" s="16"/>
      <c r="O2654" s="16"/>
      <c r="R2654" s="16"/>
      <c r="T2654" s="16"/>
      <c r="W2654" s="16"/>
      <c r="Y2654" s="16"/>
      <c r="AB2654" s="16"/>
      <c r="AD2654" s="16"/>
    </row>
    <row r="2655" spans="3:30" x14ac:dyDescent="0.6">
      <c r="C2655" s="16"/>
      <c r="E2655" s="16"/>
      <c r="H2655" s="16"/>
      <c r="J2655" s="16"/>
      <c r="M2655" s="16"/>
      <c r="O2655" s="16"/>
      <c r="R2655" s="16"/>
      <c r="T2655" s="16"/>
      <c r="W2655" s="16"/>
      <c r="Y2655" s="16"/>
      <c r="AB2655" s="16"/>
      <c r="AD2655" s="16"/>
    </row>
    <row r="2656" spans="3:30" x14ac:dyDescent="0.6">
      <c r="C2656" s="16"/>
      <c r="E2656" s="16"/>
      <c r="H2656" s="16"/>
      <c r="J2656" s="16"/>
      <c r="M2656" s="16"/>
      <c r="O2656" s="16"/>
      <c r="R2656" s="16"/>
      <c r="T2656" s="16"/>
      <c r="W2656" s="16"/>
      <c r="Y2656" s="16"/>
      <c r="AB2656" s="16"/>
      <c r="AD2656" s="16"/>
    </row>
    <row r="2657" spans="3:30" x14ac:dyDescent="0.6">
      <c r="C2657" s="16"/>
      <c r="E2657" s="16"/>
      <c r="H2657" s="16"/>
      <c r="J2657" s="16"/>
      <c r="M2657" s="16"/>
      <c r="O2657" s="16"/>
      <c r="R2657" s="16"/>
      <c r="T2657" s="16"/>
      <c r="W2657" s="16"/>
      <c r="Y2657" s="16"/>
      <c r="AB2657" s="16"/>
      <c r="AD2657" s="16"/>
    </row>
    <row r="2658" spans="3:30" x14ac:dyDescent="0.6">
      <c r="C2658" s="16"/>
      <c r="E2658" s="16"/>
      <c r="H2658" s="16"/>
      <c r="J2658" s="16"/>
      <c r="M2658" s="16"/>
      <c r="O2658" s="16"/>
      <c r="R2658" s="16"/>
      <c r="T2658" s="16"/>
      <c r="W2658" s="16"/>
      <c r="Y2658" s="16"/>
      <c r="AB2658" s="16"/>
      <c r="AD2658" s="16"/>
    </row>
    <row r="2659" spans="3:30" x14ac:dyDescent="0.6">
      <c r="C2659" s="16"/>
      <c r="E2659" s="16"/>
      <c r="H2659" s="16"/>
      <c r="J2659" s="16"/>
      <c r="M2659" s="16"/>
      <c r="O2659" s="16"/>
      <c r="R2659" s="16"/>
      <c r="T2659" s="16"/>
      <c r="W2659" s="16"/>
      <c r="Y2659" s="16"/>
      <c r="AB2659" s="16"/>
      <c r="AD2659" s="16"/>
    </row>
    <row r="2660" spans="3:30" x14ac:dyDescent="0.6">
      <c r="C2660" s="16"/>
      <c r="E2660" s="16"/>
      <c r="H2660" s="16"/>
      <c r="J2660" s="16"/>
      <c r="M2660" s="16"/>
      <c r="O2660" s="16"/>
      <c r="R2660" s="16"/>
      <c r="T2660" s="16"/>
      <c r="W2660" s="16"/>
      <c r="Y2660" s="16"/>
      <c r="AB2660" s="16"/>
      <c r="AD2660" s="16"/>
    </row>
    <row r="2661" spans="3:30" x14ac:dyDescent="0.6">
      <c r="C2661" s="16"/>
      <c r="E2661" s="16"/>
      <c r="H2661" s="16"/>
      <c r="J2661" s="16"/>
      <c r="M2661" s="16"/>
      <c r="O2661" s="16"/>
      <c r="R2661" s="16"/>
      <c r="T2661" s="16"/>
      <c r="W2661" s="16"/>
      <c r="Y2661" s="16"/>
      <c r="AB2661" s="16"/>
      <c r="AD2661" s="16"/>
    </row>
    <row r="2662" spans="3:30" x14ac:dyDescent="0.6">
      <c r="C2662" s="16"/>
      <c r="E2662" s="16"/>
      <c r="H2662" s="16"/>
      <c r="J2662" s="16"/>
      <c r="M2662" s="16"/>
      <c r="O2662" s="16"/>
      <c r="R2662" s="16"/>
      <c r="T2662" s="16"/>
      <c r="W2662" s="16"/>
      <c r="Y2662" s="16"/>
      <c r="AB2662" s="16"/>
      <c r="AD2662" s="16"/>
    </row>
    <row r="2663" spans="3:30" x14ac:dyDescent="0.6">
      <c r="C2663" s="16"/>
      <c r="E2663" s="16"/>
      <c r="H2663" s="16"/>
      <c r="J2663" s="16"/>
      <c r="M2663" s="16"/>
      <c r="O2663" s="16"/>
      <c r="R2663" s="16"/>
      <c r="T2663" s="16"/>
      <c r="W2663" s="16"/>
      <c r="Y2663" s="16"/>
      <c r="AB2663" s="16"/>
      <c r="AD2663" s="16"/>
    </row>
    <row r="2664" spans="3:30" x14ac:dyDescent="0.6">
      <c r="C2664" s="16"/>
      <c r="E2664" s="16"/>
      <c r="H2664" s="16"/>
      <c r="J2664" s="16"/>
      <c r="M2664" s="16"/>
      <c r="O2664" s="16"/>
      <c r="R2664" s="16"/>
      <c r="T2664" s="16"/>
      <c r="W2664" s="16"/>
      <c r="Y2664" s="16"/>
      <c r="AB2664" s="16"/>
      <c r="AD2664" s="16"/>
    </row>
    <row r="2665" spans="3:30" x14ac:dyDescent="0.6">
      <c r="C2665" s="16"/>
      <c r="E2665" s="16"/>
      <c r="H2665" s="16"/>
      <c r="J2665" s="16"/>
      <c r="M2665" s="16"/>
      <c r="O2665" s="16"/>
      <c r="R2665" s="16"/>
      <c r="T2665" s="16"/>
      <c r="W2665" s="16"/>
      <c r="Y2665" s="16"/>
      <c r="AB2665" s="16"/>
      <c r="AD2665" s="16"/>
    </row>
    <row r="2666" spans="3:30" x14ac:dyDescent="0.6">
      <c r="C2666" s="16"/>
      <c r="E2666" s="16"/>
      <c r="H2666" s="16"/>
      <c r="J2666" s="16"/>
      <c r="M2666" s="16"/>
      <c r="O2666" s="16"/>
      <c r="R2666" s="16"/>
      <c r="T2666" s="16"/>
      <c r="W2666" s="16"/>
      <c r="Y2666" s="16"/>
      <c r="AB2666" s="16"/>
      <c r="AD2666" s="16"/>
    </row>
    <row r="2667" spans="3:30" x14ac:dyDescent="0.6">
      <c r="C2667" s="16"/>
      <c r="E2667" s="16"/>
      <c r="H2667" s="16"/>
      <c r="J2667" s="16"/>
      <c r="M2667" s="16"/>
      <c r="O2667" s="16"/>
      <c r="R2667" s="16"/>
      <c r="T2667" s="16"/>
      <c r="W2667" s="16"/>
      <c r="Y2667" s="16"/>
      <c r="AB2667" s="16"/>
      <c r="AD2667" s="16"/>
    </row>
    <row r="2668" spans="3:30" x14ac:dyDescent="0.6">
      <c r="C2668" s="16"/>
      <c r="E2668" s="16"/>
      <c r="H2668" s="16"/>
      <c r="J2668" s="16"/>
      <c r="M2668" s="16"/>
      <c r="O2668" s="16"/>
      <c r="R2668" s="16"/>
      <c r="T2668" s="16"/>
      <c r="W2668" s="16"/>
      <c r="Y2668" s="16"/>
      <c r="AB2668" s="16"/>
      <c r="AD2668" s="16"/>
    </row>
    <row r="2669" spans="3:30" x14ac:dyDescent="0.6">
      <c r="C2669" s="16"/>
      <c r="E2669" s="16"/>
      <c r="H2669" s="16"/>
      <c r="J2669" s="16"/>
      <c r="M2669" s="16"/>
      <c r="O2669" s="16"/>
      <c r="R2669" s="16"/>
      <c r="T2669" s="16"/>
      <c r="W2669" s="16"/>
      <c r="Y2669" s="16"/>
      <c r="AB2669" s="16"/>
      <c r="AD2669" s="16"/>
    </row>
    <row r="2670" spans="3:30" x14ac:dyDescent="0.6">
      <c r="C2670" s="16"/>
      <c r="E2670" s="16"/>
      <c r="H2670" s="16"/>
      <c r="J2670" s="16"/>
      <c r="M2670" s="16"/>
      <c r="O2670" s="16"/>
      <c r="R2670" s="16"/>
      <c r="T2670" s="16"/>
      <c r="W2670" s="16"/>
      <c r="Y2670" s="16"/>
      <c r="AB2670" s="16"/>
      <c r="AD2670" s="16"/>
    </row>
    <row r="2671" spans="3:30" x14ac:dyDescent="0.6">
      <c r="C2671" s="16"/>
      <c r="E2671" s="16"/>
      <c r="H2671" s="16"/>
      <c r="J2671" s="16"/>
      <c r="M2671" s="16"/>
      <c r="O2671" s="16"/>
      <c r="R2671" s="16"/>
      <c r="T2671" s="16"/>
      <c r="W2671" s="16"/>
      <c r="Y2671" s="16"/>
      <c r="AB2671" s="16"/>
      <c r="AD2671" s="16"/>
    </row>
    <row r="2672" spans="3:30" x14ac:dyDescent="0.6">
      <c r="C2672" s="16"/>
      <c r="E2672" s="16"/>
      <c r="H2672" s="16"/>
      <c r="J2672" s="16"/>
      <c r="M2672" s="16"/>
      <c r="O2672" s="16"/>
      <c r="R2672" s="16"/>
      <c r="T2672" s="16"/>
      <c r="W2672" s="16"/>
      <c r="Y2672" s="16"/>
      <c r="AB2672" s="16"/>
      <c r="AD2672" s="16"/>
    </row>
    <row r="2673" spans="3:30" x14ac:dyDescent="0.6">
      <c r="C2673" s="16"/>
      <c r="E2673" s="16"/>
      <c r="H2673" s="16"/>
      <c r="J2673" s="16"/>
      <c r="M2673" s="16"/>
      <c r="O2673" s="16"/>
      <c r="R2673" s="16"/>
      <c r="T2673" s="16"/>
      <c r="W2673" s="16"/>
      <c r="Y2673" s="16"/>
      <c r="AB2673" s="16"/>
      <c r="AD2673" s="16"/>
    </row>
    <row r="2674" spans="3:30" x14ac:dyDescent="0.6">
      <c r="C2674" s="16"/>
      <c r="E2674" s="16"/>
      <c r="H2674" s="16"/>
      <c r="J2674" s="16"/>
      <c r="M2674" s="16"/>
      <c r="O2674" s="16"/>
      <c r="R2674" s="16"/>
      <c r="T2674" s="16"/>
      <c r="W2674" s="16"/>
      <c r="Y2674" s="16"/>
      <c r="AB2674" s="16"/>
      <c r="AD2674" s="16"/>
    </row>
    <row r="2675" spans="3:30" x14ac:dyDescent="0.6">
      <c r="C2675" s="16"/>
      <c r="E2675" s="16"/>
      <c r="H2675" s="16"/>
      <c r="J2675" s="16"/>
      <c r="M2675" s="16"/>
      <c r="O2675" s="16"/>
      <c r="R2675" s="16"/>
      <c r="T2675" s="16"/>
      <c r="W2675" s="16"/>
      <c r="Y2675" s="16"/>
      <c r="AB2675" s="16"/>
      <c r="AD2675" s="16"/>
    </row>
    <row r="2676" spans="3:30" x14ac:dyDescent="0.6">
      <c r="C2676" s="16"/>
      <c r="E2676" s="16"/>
      <c r="H2676" s="16"/>
      <c r="J2676" s="16"/>
      <c r="M2676" s="16"/>
      <c r="O2676" s="16"/>
      <c r="R2676" s="16"/>
      <c r="T2676" s="16"/>
      <c r="W2676" s="16"/>
      <c r="Y2676" s="16"/>
      <c r="AB2676" s="16"/>
      <c r="AD2676" s="16"/>
    </row>
    <row r="2677" spans="3:30" x14ac:dyDescent="0.6">
      <c r="C2677" s="16"/>
      <c r="E2677" s="16"/>
      <c r="H2677" s="16"/>
      <c r="J2677" s="16"/>
      <c r="M2677" s="16"/>
      <c r="O2677" s="16"/>
      <c r="R2677" s="16"/>
      <c r="T2677" s="16"/>
      <c r="W2677" s="16"/>
      <c r="Y2677" s="16"/>
      <c r="AB2677" s="16"/>
      <c r="AD2677" s="16"/>
    </row>
    <row r="2678" spans="3:30" x14ac:dyDescent="0.6">
      <c r="C2678" s="16"/>
      <c r="E2678" s="16"/>
      <c r="H2678" s="16"/>
      <c r="J2678" s="16"/>
      <c r="M2678" s="16"/>
      <c r="O2678" s="16"/>
      <c r="R2678" s="16"/>
      <c r="T2678" s="16"/>
      <c r="W2678" s="16"/>
      <c r="Y2678" s="16"/>
      <c r="AB2678" s="16"/>
      <c r="AD2678" s="16"/>
    </row>
    <row r="2679" spans="3:30" x14ac:dyDescent="0.6">
      <c r="C2679" s="16"/>
      <c r="E2679" s="16"/>
      <c r="H2679" s="16"/>
      <c r="J2679" s="16"/>
      <c r="M2679" s="16"/>
      <c r="O2679" s="16"/>
      <c r="R2679" s="16"/>
      <c r="T2679" s="16"/>
      <c r="W2679" s="16"/>
      <c r="Y2679" s="16"/>
      <c r="AB2679" s="16"/>
      <c r="AD2679" s="16"/>
    </row>
    <row r="2680" spans="3:30" x14ac:dyDescent="0.6">
      <c r="C2680" s="16"/>
      <c r="E2680" s="16"/>
      <c r="H2680" s="16"/>
      <c r="J2680" s="16"/>
      <c r="M2680" s="16"/>
      <c r="O2680" s="16"/>
      <c r="R2680" s="16"/>
      <c r="T2680" s="16"/>
      <c r="W2680" s="16"/>
      <c r="Y2680" s="16"/>
      <c r="AB2680" s="16"/>
      <c r="AD2680" s="16"/>
    </row>
    <row r="2681" spans="3:30" x14ac:dyDescent="0.6">
      <c r="C2681" s="16"/>
      <c r="E2681" s="16"/>
      <c r="H2681" s="16"/>
      <c r="J2681" s="16"/>
      <c r="M2681" s="16"/>
      <c r="O2681" s="16"/>
      <c r="R2681" s="16"/>
      <c r="T2681" s="16"/>
      <c r="W2681" s="16"/>
      <c r="Y2681" s="16"/>
      <c r="AB2681" s="16"/>
      <c r="AD2681" s="16"/>
    </row>
    <row r="2682" spans="3:30" x14ac:dyDescent="0.6">
      <c r="C2682" s="16"/>
      <c r="E2682" s="16"/>
      <c r="H2682" s="16"/>
      <c r="J2682" s="16"/>
      <c r="M2682" s="16"/>
      <c r="O2682" s="16"/>
      <c r="R2682" s="16"/>
      <c r="T2682" s="16"/>
      <c r="W2682" s="16"/>
      <c r="Y2682" s="16"/>
      <c r="AB2682" s="16"/>
      <c r="AD2682" s="16"/>
    </row>
    <row r="2683" spans="3:30" x14ac:dyDescent="0.6">
      <c r="C2683" s="16"/>
      <c r="E2683" s="16"/>
      <c r="H2683" s="16"/>
      <c r="J2683" s="16"/>
      <c r="M2683" s="16"/>
      <c r="O2683" s="16"/>
      <c r="R2683" s="16"/>
      <c r="T2683" s="16"/>
      <c r="W2683" s="16"/>
      <c r="Y2683" s="16"/>
      <c r="AB2683" s="16"/>
      <c r="AD2683" s="16"/>
    </row>
    <row r="2684" spans="3:30" x14ac:dyDescent="0.6">
      <c r="C2684" s="16"/>
      <c r="E2684" s="16"/>
      <c r="H2684" s="16"/>
      <c r="J2684" s="16"/>
      <c r="M2684" s="16"/>
      <c r="O2684" s="16"/>
      <c r="R2684" s="16"/>
      <c r="T2684" s="16"/>
      <c r="W2684" s="16"/>
      <c r="Y2684" s="16"/>
      <c r="AB2684" s="16"/>
      <c r="AD2684" s="16"/>
    </row>
    <row r="2685" spans="3:30" x14ac:dyDescent="0.6">
      <c r="C2685" s="16"/>
      <c r="E2685" s="16"/>
      <c r="H2685" s="16"/>
      <c r="J2685" s="16"/>
      <c r="M2685" s="16"/>
      <c r="O2685" s="16"/>
      <c r="R2685" s="16"/>
      <c r="T2685" s="16"/>
      <c r="W2685" s="16"/>
      <c r="Y2685" s="16"/>
      <c r="AB2685" s="16"/>
      <c r="AD2685" s="16"/>
    </row>
    <row r="2686" spans="3:30" x14ac:dyDescent="0.6">
      <c r="C2686" s="16"/>
      <c r="E2686" s="16"/>
      <c r="H2686" s="16"/>
      <c r="J2686" s="16"/>
      <c r="M2686" s="16"/>
      <c r="O2686" s="16"/>
      <c r="R2686" s="16"/>
      <c r="T2686" s="16"/>
      <c r="W2686" s="16"/>
      <c r="Y2686" s="16"/>
      <c r="AB2686" s="16"/>
      <c r="AD2686" s="16"/>
    </row>
    <row r="2687" spans="3:30" x14ac:dyDescent="0.6">
      <c r="C2687" s="16"/>
      <c r="E2687" s="16"/>
      <c r="H2687" s="16"/>
      <c r="J2687" s="16"/>
      <c r="M2687" s="16"/>
      <c r="O2687" s="16"/>
      <c r="R2687" s="16"/>
      <c r="T2687" s="16"/>
      <c r="W2687" s="16"/>
      <c r="Y2687" s="16"/>
      <c r="AB2687" s="16"/>
      <c r="AD2687" s="16"/>
    </row>
    <row r="2688" spans="3:30" x14ac:dyDescent="0.6">
      <c r="C2688" s="16"/>
      <c r="E2688" s="16"/>
      <c r="H2688" s="16"/>
      <c r="J2688" s="16"/>
      <c r="M2688" s="16"/>
      <c r="O2688" s="16"/>
      <c r="R2688" s="16"/>
      <c r="T2688" s="16"/>
      <c r="W2688" s="16"/>
      <c r="Y2688" s="16"/>
      <c r="AB2688" s="16"/>
      <c r="AD2688" s="16"/>
    </row>
    <row r="2689" spans="3:30" x14ac:dyDescent="0.6">
      <c r="C2689" s="16"/>
      <c r="E2689" s="16"/>
      <c r="H2689" s="16"/>
      <c r="J2689" s="16"/>
      <c r="M2689" s="16"/>
      <c r="O2689" s="16"/>
      <c r="R2689" s="16"/>
      <c r="T2689" s="16"/>
      <c r="W2689" s="16"/>
      <c r="Y2689" s="16"/>
      <c r="AB2689" s="16"/>
      <c r="AD2689" s="16"/>
    </row>
    <row r="2690" spans="3:30" x14ac:dyDescent="0.6">
      <c r="C2690" s="16"/>
      <c r="E2690" s="16"/>
      <c r="H2690" s="16"/>
      <c r="J2690" s="16"/>
      <c r="M2690" s="16"/>
      <c r="O2690" s="16"/>
      <c r="R2690" s="16"/>
      <c r="T2690" s="16"/>
      <c r="W2690" s="16"/>
      <c r="Y2690" s="16"/>
      <c r="AB2690" s="16"/>
      <c r="AD2690" s="16"/>
    </row>
    <row r="2691" spans="3:30" x14ac:dyDescent="0.6">
      <c r="C2691" s="16"/>
      <c r="E2691" s="16"/>
      <c r="H2691" s="16"/>
      <c r="J2691" s="16"/>
      <c r="M2691" s="16"/>
      <c r="O2691" s="16"/>
      <c r="R2691" s="16"/>
      <c r="T2691" s="16"/>
      <c r="W2691" s="16"/>
      <c r="Y2691" s="16"/>
      <c r="AB2691" s="16"/>
      <c r="AD2691" s="16"/>
    </row>
    <row r="2692" spans="3:30" x14ac:dyDescent="0.6">
      <c r="C2692" s="16"/>
      <c r="E2692" s="16"/>
      <c r="H2692" s="16"/>
      <c r="J2692" s="16"/>
      <c r="M2692" s="16"/>
      <c r="O2692" s="16"/>
      <c r="R2692" s="16"/>
      <c r="T2692" s="16"/>
      <c r="W2692" s="16"/>
      <c r="Y2692" s="16"/>
      <c r="AB2692" s="16"/>
      <c r="AD2692" s="16"/>
    </row>
    <row r="2693" spans="3:30" x14ac:dyDescent="0.6">
      <c r="C2693" s="16"/>
      <c r="E2693" s="16"/>
      <c r="H2693" s="16"/>
      <c r="J2693" s="16"/>
      <c r="M2693" s="16"/>
      <c r="O2693" s="16"/>
      <c r="R2693" s="16"/>
      <c r="T2693" s="16"/>
      <c r="W2693" s="16"/>
      <c r="Y2693" s="16"/>
      <c r="AB2693" s="16"/>
      <c r="AD2693" s="16"/>
    </row>
    <row r="2694" spans="3:30" x14ac:dyDescent="0.6">
      <c r="C2694" s="16"/>
      <c r="E2694" s="16"/>
      <c r="H2694" s="16"/>
      <c r="J2694" s="16"/>
      <c r="M2694" s="16"/>
      <c r="O2694" s="16"/>
      <c r="R2694" s="16"/>
      <c r="T2694" s="16"/>
      <c r="W2694" s="16"/>
      <c r="Y2694" s="16"/>
      <c r="AB2694" s="16"/>
      <c r="AD2694" s="16"/>
    </row>
    <row r="2695" spans="3:30" x14ac:dyDescent="0.6">
      <c r="C2695" s="16"/>
      <c r="E2695" s="16"/>
      <c r="H2695" s="16"/>
      <c r="J2695" s="16"/>
      <c r="M2695" s="16"/>
      <c r="O2695" s="16"/>
      <c r="R2695" s="16"/>
      <c r="T2695" s="16"/>
      <c r="W2695" s="16"/>
      <c r="Y2695" s="16"/>
      <c r="AB2695" s="16"/>
      <c r="AD2695" s="16"/>
    </row>
    <row r="2696" spans="3:30" x14ac:dyDescent="0.6">
      <c r="C2696" s="16"/>
      <c r="E2696" s="16"/>
      <c r="H2696" s="16"/>
      <c r="J2696" s="16"/>
      <c r="M2696" s="16"/>
      <c r="O2696" s="16"/>
      <c r="R2696" s="16"/>
      <c r="T2696" s="16"/>
      <c r="W2696" s="16"/>
      <c r="Y2696" s="16"/>
      <c r="AB2696" s="16"/>
      <c r="AD2696" s="16"/>
    </row>
    <row r="2697" spans="3:30" x14ac:dyDescent="0.6">
      <c r="C2697" s="16"/>
      <c r="E2697" s="16"/>
      <c r="H2697" s="16"/>
      <c r="J2697" s="16"/>
      <c r="M2697" s="16"/>
      <c r="O2697" s="16"/>
      <c r="R2697" s="16"/>
      <c r="T2697" s="16"/>
      <c r="W2697" s="16"/>
      <c r="Y2697" s="16"/>
      <c r="AB2697" s="16"/>
      <c r="AD2697" s="16"/>
    </row>
    <row r="2698" spans="3:30" x14ac:dyDescent="0.6">
      <c r="C2698" s="16"/>
      <c r="E2698" s="16"/>
      <c r="H2698" s="16"/>
      <c r="J2698" s="16"/>
      <c r="M2698" s="16"/>
      <c r="O2698" s="16"/>
      <c r="R2698" s="16"/>
      <c r="T2698" s="16"/>
      <c r="W2698" s="16"/>
      <c r="Y2698" s="16"/>
      <c r="AB2698" s="16"/>
      <c r="AD2698" s="16"/>
    </row>
    <row r="2699" spans="3:30" x14ac:dyDescent="0.6">
      <c r="C2699" s="16"/>
      <c r="E2699" s="16"/>
      <c r="H2699" s="16"/>
      <c r="J2699" s="16"/>
      <c r="M2699" s="16"/>
      <c r="O2699" s="16"/>
      <c r="R2699" s="16"/>
      <c r="T2699" s="16"/>
      <c r="W2699" s="16"/>
      <c r="Y2699" s="16"/>
      <c r="AB2699" s="16"/>
      <c r="AD2699" s="16"/>
    </row>
    <row r="2700" spans="3:30" x14ac:dyDescent="0.6">
      <c r="C2700" s="16"/>
      <c r="E2700" s="16"/>
      <c r="H2700" s="16"/>
      <c r="J2700" s="16"/>
      <c r="M2700" s="16"/>
      <c r="O2700" s="16"/>
      <c r="R2700" s="16"/>
      <c r="T2700" s="16"/>
      <c r="W2700" s="16"/>
      <c r="Y2700" s="16"/>
      <c r="AB2700" s="16"/>
      <c r="AD2700" s="16"/>
    </row>
    <row r="2701" spans="3:30" x14ac:dyDescent="0.6">
      <c r="C2701" s="16"/>
      <c r="E2701" s="16"/>
      <c r="H2701" s="16"/>
      <c r="J2701" s="16"/>
      <c r="M2701" s="16"/>
      <c r="O2701" s="16"/>
      <c r="R2701" s="16"/>
      <c r="T2701" s="16"/>
      <c r="W2701" s="16"/>
      <c r="Y2701" s="16"/>
      <c r="AB2701" s="16"/>
      <c r="AD2701" s="16"/>
    </row>
    <row r="2702" spans="3:30" x14ac:dyDescent="0.6">
      <c r="C2702" s="16"/>
      <c r="E2702" s="16"/>
      <c r="H2702" s="16"/>
      <c r="J2702" s="16"/>
      <c r="M2702" s="16"/>
      <c r="O2702" s="16"/>
      <c r="R2702" s="16"/>
      <c r="T2702" s="16"/>
      <c r="W2702" s="16"/>
      <c r="Y2702" s="16"/>
      <c r="AB2702" s="16"/>
      <c r="AD2702" s="16"/>
    </row>
    <row r="2703" spans="3:30" x14ac:dyDescent="0.6">
      <c r="C2703" s="16"/>
      <c r="E2703" s="16"/>
      <c r="H2703" s="16"/>
      <c r="J2703" s="16"/>
      <c r="M2703" s="16"/>
      <c r="O2703" s="16"/>
      <c r="R2703" s="16"/>
      <c r="T2703" s="16"/>
      <c r="W2703" s="16"/>
      <c r="Y2703" s="16"/>
      <c r="AB2703" s="16"/>
      <c r="AD2703" s="16"/>
    </row>
    <row r="2704" spans="3:30" x14ac:dyDescent="0.6">
      <c r="C2704" s="16"/>
      <c r="E2704" s="16"/>
      <c r="H2704" s="16"/>
      <c r="J2704" s="16"/>
      <c r="M2704" s="16"/>
      <c r="O2704" s="16"/>
      <c r="R2704" s="16"/>
      <c r="T2704" s="16"/>
      <c r="W2704" s="16"/>
      <c r="Y2704" s="16"/>
      <c r="AB2704" s="16"/>
      <c r="AD2704" s="16"/>
    </row>
    <row r="2705" spans="3:30" x14ac:dyDescent="0.6">
      <c r="C2705" s="16"/>
      <c r="E2705" s="16"/>
      <c r="H2705" s="16"/>
      <c r="J2705" s="16"/>
      <c r="M2705" s="16"/>
      <c r="O2705" s="16"/>
      <c r="R2705" s="16"/>
      <c r="T2705" s="16"/>
      <c r="W2705" s="16"/>
      <c r="Y2705" s="16"/>
      <c r="AB2705" s="16"/>
      <c r="AD2705" s="16"/>
    </row>
    <row r="2706" spans="3:30" x14ac:dyDescent="0.6">
      <c r="C2706" s="16"/>
      <c r="E2706" s="16"/>
      <c r="H2706" s="16"/>
      <c r="J2706" s="16"/>
      <c r="M2706" s="16"/>
      <c r="O2706" s="16"/>
      <c r="R2706" s="16"/>
      <c r="T2706" s="16"/>
      <c r="W2706" s="16"/>
      <c r="Y2706" s="16"/>
      <c r="AB2706" s="16"/>
      <c r="AD2706" s="16"/>
    </row>
    <row r="2707" spans="3:30" x14ac:dyDescent="0.6">
      <c r="C2707" s="16"/>
      <c r="E2707" s="16"/>
      <c r="H2707" s="16"/>
      <c r="J2707" s="16"/>
      <c r="M2707" s="16"/>
      <c r="O2707" s="16"/>
      <c r="R2707" s="16"/>
      <c r="T2707" s="16"/>
      <c r="W2707" s="16"/>
      <c r="Y2707" s="16"/>
      <c r="AB2707" s="16"/>
      <c r="AD2707" s="16"/>
    </row>
    <row r="2708" spans="3:30" x14ac:dyDescent="0.6">
      <c r="C2708" s="16"/>
      <c r="E2708" s="16"/>
      <c r="H2708" s="16"/>
      <c r="J2708" s="16"/>
      <c r="M2708" s="16"/>
      <c r="O2708" s="16"/>
      <c r="R2708" s="16"/>
      <c r="T2708" s="16"/>
      <c r="W2708" s="16"/>
      <c r="Y2708" s="16"/>
      <c r="AB2708" s="16"/>
      <c r="AD2708" s="16"/>
    </row>
    <row r="2709" spans="3:30" x14ac:dyDescent="0.6">
      <c r="C2709" s="16"/>
      <c r="E2709" s="16"/>
      <c r="H2709" s="16"/>
      <c r="J2709" s="16"/>
      <c r="M2709" s="16"/>
      <c r="O2709" s="16"/>
      <c r="R2709" s="16"/>
      <c r="T2709" s="16"/>
      <c r="W2709" s="16"/>
      <c r="Y2709" s="16"/>
      <c r="AB2709" s="16"/>
      <c r="AD2709" s="16"/>
    </row>
    <row r="2710" spans="3:30" x14ac:dyDescent="0.6">
      <c r="C2710" s="16"/>
      <c r="E2710" s="16"/>
      <c r="H2710" s="16"/>
      <c r="J2710" s="16"/>
      <c r="M2710" s="16"/>
      <c r="O2710" s="16"/>
      <c r="R2710" s="16"/>
      <c r="T2710" s="16"/>
      <c r="W2710" s="16"/>
      <c r="Y2710" s="16"/>
      <c r="AB2710" s="16"/>
      <c r="AD2710" s="16"/>
    </row>
    <row r="2711" spans="3:30" x14ac:dyDescent="0.6">
      <c r="C2711" s="16"/>
      <c r="E2711" s="16"/>
      <c r="H2711" s="16"/>
      <c r="J2711" s="16"/>
      <c r="M2711" s="16"/>
      <c r="O2711" s="16"/>
      <c r="R2711" s="16"/>
      <c r="T2711" s="16"/>
      <c r="W2711" s="16"/>
      <c r="Y2711" s="16"/>
      <c r="AB2711" s="16"/>
      <c r="AD2711" s="16"/>
    </row>
    <row r="2712" spans="3:30" x14ac:dyDescent="0.6">
      <c r="C2712" s="16"/>
      <c r="E2712" s="16"/>
      <c r="H2712" s="16"/>
      <c r="J2712" s="16"/>
      <c r="M2712" s="16"/>
      <c r="O2712" s="16"/>
      <c r="R2712" s="16"/>
      <c r="T2712" s="16"/>
      <c r="W2712" s="16"/>
      <c r="Y2712" s="16"/>
      <c r="AB2712" s="16"/>
      <c r="AD2712" s="16"/>
    </row>
    <row r="2713" spans="3:30" x14ac:dyDescent="0.6">
      <c r="C2713" s="16"/>
      <c r="E2713" s="16"/>
      <c r="H2713" s="16"/>
      <c r="J2713" s="16"/>
      <c r="M2713" s="16"/>
      <c r="O2713" s="16"/>
      <c r="R2713" s="16"/>
      <c r="T2713" s="16"/>
      <c r="W2713" s="16"/>
      <c r="Y2713" s="16"/>
      <c r="AB2713" s="16"/>
      <c r="AD2713" s="16"/>
    </row>
    <row r="2714" spans="3:30" x14ac:dyDescent="0.6">
      <c r="C2714" s="16"/>
      <c r="E2714" s="16"/>
      <c r="H2714" s="16"/>
      <c r="J2714" s="16"/>
      <c r="M2714" s="16"/>
      <c r="O2714" s="16"/>
      <c r="R2714" s="16"/>
      <c r="T2714" s="16"/>
      <c r="W2714" s="16"/>
      <c r="Y2714" s="16"/>
      <c r="AB2714" s="16"/>
      <c r="AD2714" s="16"/>
    </row>
    <row r="2715" spans="3:30" x14ac:dyDescent="0.6">
      <c r="C2715" s="16"/>
      <c r="E2715" s="16"/>
      <c r="H2715" s="16"/>
      <c r="J2715" s="16"/>
      <c r="M2715" s="16"/>
      <c r="O2715" s="16"/>
      <c r="R2715" s="16"/>
      <c r="T2715" s="16"/>
      <c r="W2715" s="16"/>
      <c r="Y2715" s="16"/>
      <c r="AB2715" s="16"/>
      <c r="AD2715" s="16"/>
    </row>
    <row r="2716" spans="3:30" x14ac:dyDescent="0.6">
      <c r="C2716" s="16"/>
      <c r="E2716" s="16"/>
      <c r="H2716" s="16"/>
      <c r="J2716" s="16"/>
      <c r="M2716" s="16"/>
      <c r="O2716" s="16"/>
      <c r="R2716" s="16"/>
      <c r="T2716" s="16"/>
      <c r="W2716" s="16"/>
      <c r="Y2716" s="16"/>
      <c r="AB2716" s="16"/>
      <c r="AD2716" s="16"/>
    </row>
    <row r="2717" spans="3:30" x14ac:dyDescent="0.6">
      <c r="C2717" s="16"/>
      <c r="E2717" s="16"/>
      <c r="H2717" s="16"/>
      <c r="J2717" s="16"/>
      <c r="M2717" s="16"/>
      <c r="O2717" s="16"/>
      <c r="R2717" s="16"/>
      <c r="T2717" s="16"/>
      <c r="W2717" s="16"/>
      <c r="Y2717" s="16"/>
      <c r="AB2717" s="16"/>
      <c r="AD2717" s="16"/>
    </row>
    <row r="2718" spans="3:30" x14ac:dyDescent="0.6">
      <c r="C2718" s="16"/>
      <c r="E2718" s="16"/>
      <c r="H2718" s="16"/>
      <c r="J2718" s="16"/>
      <c r="M2718" s="16"/>
      <c r="O2718" s="16"/>
      <c r="R2718" s="16"/>
      <c r="T2718" s="16"/>
      <c r="W2718" s="16"/>
      <c r="Y2718" s="16"/>
      <c r="AB2718" s="16"/>
      <c r="AD2718" s="16"/>
    </row>
    <row r="2719" spans="3:30" x14ac:dyDescent="0.6">
      <c r="C2719" s="16"/>
      <c r="E2719" s="16"/>
      <c r="H2719" s="16"/>
      <c r="J2719" s="16"/>
      <c r="M2719" s="16"/>
      <c r="O2719" s="16"/>
      <c r="R2719" s="16"/>
      <c r="T2719" s="16"/>
      <c r="W2719" s="16"/>
      <c r="Y2719" s="16"/>
      <c r="AB2719" s="16"/>
      <c r="AD2719" s="16"/>
    </row>
    <row r="2720" spans="3:30" x14ac:dyDescent="0.6">
      <c r="C2720" s="16"/>
      <c r="E2720" s="16"/>
      <c r="H2720" s="16"/>
      <c r="J2720" s="16"/>
      <c r="M2720" s="16"/>
      <c r="O2720" s="16"/>
      <c r="R2720" s="16"/>
      <c r="T2720" s="16"/>
      <c r="W2720" s="16"/>
      <c r="Y2720" s="16"/>
      <c r="AB2720" s="16"/>
      <c r="AD2720" s="16"/>
    </row>
    <row r="2721" spans="3:30" x14ac:dyDescent="0.6">
      <c r="C2721" s="16"/>
      <c r="E2721" s="16"/>
      <c r="H2721" s="16"/>
      <c r="J2721" s="16"/>
      <c r="M2721" s="16"/>
      <c r="O2721" s="16"/>
      <c r="R2721" s="16"/>
      <c r="T2721" s="16"/>
      <c r="W2721" s="16"/>
      <c r="Y2721" s="16"/>
      <c r="AB2721" s="16"/>
      <c r="AD2721" s="16"/>
    </row>
    <row r="2722" spans="3:30" x14ac:dyDescent="0.6">
      <c r="C2722" s="16"/>
      <c r="E2722" s="16"/>
      <c r="H2722" s="16"/>
      <c r="J2722" s="16"/>
      <c r="M2722" s="16"/>
      <c r="O2722" s="16"/>
      <c r="R2722" s="16"/>
      <c r="T2722" s="16"/>
      <c r="W2722" s="16"/>
      <c r="Y2722" s="16"/>
      <c r="AB2722" s="16"/>
      <c r="AD2722" s="16"/>
    </row>
    <row r="2723" spans="3:30" x14ac:dyDescent="0.6">
      <c r="C2723" s="16"/>
      <c r="E2723" s="16"/>
      <c r="H2723" s="16"/>
      <c r="J2723" s="16"/>
      <c r="M2723" s="16"/>
      <c r="O2723" s="16"/>
      <c r="R2723" s="16"/>
      <c r="T2723" s="16"/>
      <c r="W2723" s="16"/>
      <c r="Y2723" s="16"/>
      <c r="AB2723" s="16"/>
      <c r="AD2723" s="16"/>
    </row>
    <row r="2724" spans="3:30" x14ac:dyDescent="0.6">
      <c r="C2724" s="16"/>
      <c r="E2724" s="16"/>
      <c r="H2724" s="16"/>
      <c r="J2724" s="16"/>
      <c r="M2724" s="16"/>
      <c r="O2724" s="16"/>
      <c r="R2724" s="16"/>
      <c r="T2724" s="16"/>
      <c r="W2724" s="16"/>
      <c r="Y2724" s="16"/>
      <c r="AB2724" s="16"/>
      <c r="AD2724" s="16"/>
    </row>
    <row r="2725" spans="3:30" x14ac:dyDescent="0.6">
      <c r="C2725" s="16"/>
      <c r="E2725" s="16"/>
      <c r="H2725" s="16"/>
      <c r="J2725" s="16"/>
      <c r="M2725" s="16"/>
      <c r="O2725" s="16"/>
      <c r="R2725" s="16"/>
      <c r="T2725" s="16"/>
      <c r="W2725" s="16"/>
      <c r="Y2725" s="16"/>
      <c r="AB2725" s="16"/>
      <c r="AD2725" s="16"/>
    </row>
    <row r="2726" spans="3:30" x14ac:dyDescent="0.6">
      <c r="C2726" s="16"/>
      <c r="E2726" s="16"/>
      <c r="H2726" s="16"/>
      <c r="J2726" s="16"/>
      <c r="M2726" s="16"/>
      <c r="O2726" s="16"/>
      <c r="R2726" s="16"/>
      <c r="T2726" s="16"/>
      <c r="W2726" s="16"/>
      <c r="Y2726" s="16"/>
      <c r="AB2726" s="16"/>
      <c r="AD2726" s="16"/>
    </row>
    <row r="2727" spans="3:30" x14ac:dyDescent="0.6">
      <c r="C2727" s="16"/>
      <c r="E2727" s="16"/>
      <c r="H2727" s="16"/>
      <c r="J2727" s="16"/>
      <c r="M2727" s="16"/>
      <c r="O2727" s="16"/>
      <c r="R2727" s="16"/>
      <c r="T2727" s="16"/>
      <c r="W2727" s="16"/>
      <c r="Y2727" s="16"/>
      <c r="AB2727" s="16"/>
      <c r="AD2727" s="16"/>
    </row>
    <row r="2728" spans="3:30" x14ac:dyDescent="0.6">
      <c r="C2728" s="16"/>
      <c r="E2728" s="16"/>
      <c r="H2728" s="16"/>
      <c r="J2728" s="16"/>
      <c r="M2728" s="16"/>
      <c r="O2728" s="16"/>
      <c r="R2728" s="16"/>
      <c r="T2728" s="16"/>
      <c r="W2728" s="16"/>
      <c r="Y2728" s="16"/>
      <c r="AB2728" s="16"/>
      <c r="AD2728" s="16"/>
    </row>
    <row r="2729" spans="3:30" x14ac:dyDescent="0.6">
      <c r="C2729" s="16"/>
      <c r="E2729" s="16"/>
      <c r="H2729" s="16"/>
      <c r="J2729" s="16"/>
      <c r="M2729" s="16"/>
      <c r="O2729" s="16"/>
      <c r="R2729" s="16"/>
      <c r="T2729" s="16"/>
      <c r="W2729" s="16"/>
      <c r="Y2729" s="16"/>
      <c r="AB2729" s="16"/>
      <c r="AD2729" s="16"/>
    </row>
    <row r="2730" spans="3:30" x14ac:dyDescent="0.6">
      <c r="C2730" s="16"/>
      <c r="E2730" s="16"/>
      <c r="H2730" s="16"/>
      <c r="J2730" s="16"/>
      <c r="M2730" s="16"/>
      <c r="O2730" s="16"/>
      <c r="R2730" s="16"/>
      <c r="T2730" s="16"/>
      <c r="W2730" s="16"/>
      <c r="Y2730" s="16"/>
      <c r="AB2730" s="16"/>
      <c r="AD2730" s="16"/>
    </row>
    <row r="2731" spans="3:30" x14ac:dyDescent="0.6">
      <c r="C2731" s="16"/>
      <c r="E2731" s="16"/>
      <c r="H2731" s="16"/>
      <c r="J2731" s="16"/>
      <c r="M2731" s="16"/>
      <c r="O2731" s="16"/>
      <c r="R2731" s="16"/>
      <c r="T2731" s="16"/>
      <c r="W2731" s="16"/>
      <c r="Y2731" s="16"/>
      <c r="AB2731" s="16"/>
      <c r="AD2731" s="16"/>
    </row>
    <row r="2732" spans="3:30" x14ac:dyDescent="0.6">
      <c r="C2732" s="16"/>
      <c r="E2732" s="16"/>
      <c r="H2732" s="16"/>
      <c r="J2732" s="16"/>
      <c r="M2732" s="16"/>
      <c r="O2732" s="16"/>
      <c r="R2732" s="16"/>
      <c r="T2732" s="16"/>
      <c r="W2732" s="16"/>
      <c r="Y2732" s="16"/>
      <c r="AB2732" s="16"/>
      <c r="AD2732" s="16"/>
    </row>
    <row r="2733" spans="3:30" x14ac:dyDescent="0.6">
      <c r="C2733" s="16"/>
      <c r="E2733" s="16"/>
      <c r="H2733" s="16"/>
      <c r="J2733" s="16"/>
      <c r="M2733" s="16"/>
      <c r="O2733" s="16"/>
      <c r="R2733" s="16"/>
      <c r="T2733" s="16"/>
      <c r="W2733" s="16"/>
      <c r="Y2733" s="16"/>
      <c r="AB2733" s="16"/>
      <c r="AD2733" s="16"/>
    </row>
    <row r="2734" spans="3:30" x14ac:dyDescent="0.6">
      <c r="C2734" s="16"/>
      <c r="E2734" s="16"/>
      <c r="H2734" s="16"/>
      <c r="J2734" s="16"/>
      <c r="M2734" s="16"/>
      <c r="O2734" s="16"/>
      <c r="R2734" s="16"/>
      <c r="T2734" s="16"/>
      <c r="W2734" s="16"/>
      <c r="Y2734" s="16"/>
      <c r="AB2734" s="16"/>
      <c r="AD2734" s="16"/>
    </row>
    <row r="2735" spans="3:30" x14ac:dyDescent="0.6">
      <c r="C2735" s="16"/>
      <c r="E2735" s="16"/>
      <c r="H2735" s="16"/>
      <c r="J2735" s="16"/>
      <c r="M2735" s="16"/>
      <c r="O2735" s="16"/>
      <c r="R2735" s="16"/>
      <c r="T2735" s="16"/>
      <c r="W2735" s="16"/>
      <c r="Y2735" s="16"/>
      <c r="AB2735" s="16"/>
      <c r="AD2735" s="16"/>
    </row>
    <row r="2736" spans="3:30" x14ac:dyDescent="0.6">
      <c r="C2736" s="16"/>
      <c r="E2736" s="16"/>
      <c r="H2736" s="16"/>
      <c r="J2736" s="16"/>
      <c r="M2736" s="16"/>
      <c r="O2736" s="16"/>
      <c r="R2736" s="16"/>
      <c r="T2736" s="16"/>
      <c r="W2736" s="16"/>
      <c r="Y2736" s="16"/>
      <c r="AB2736" s="16"/>
      <c r="AD2736" s="16"/>
    </row>
    <row r="2737" spans="3:30" x14ac:dyDescent="0.6">
      <c r="C2737" s="16"/>
      <c r="E2737" s="16"/>
      <c r="H2737" s="16"/>
      <c r="J2737" s="16"/>
      <c r="M2737" s="16"/>
      <c r="O2737" s="16"/>
      <c r="R2737" s="16"/>
      <c r="T2737" s="16"/>
      <c r="W2737" s="16"/>
      <c r="Y2737" s="16"/>
      <c r="AB2737" s="16"/>
      <c r="AD2737" s="16"/>
    </row>
    <row r="2738" spans="3:30" x14ac:dyDescent="0.6">
      <c r="C2738" s="16"/>
      <c r="E2738" s="16"/>
      <c r="H2738" s="16"/>
      <c r="J2738" s="16"/>
      <c r="M2738" s="16"/>
      <c r="O2738" s="16"/>
      <c r="R2738" s="16"/>
      <c r="T2738" s="16"/>
      <c r="W2738" s="16"/>
      <c r="Y2738" s="16"/>
      <c r="AB2738" s="16"/>
      <c r="AD2738" s="16"/>
    </row>
    <row r="2739" spans="3:30" x14ac:dyDescent="0.6">
      <c r="C2739" s="16"/>
      <c r="E2739" s="16"/>
      <c r="H2739" s="16"/>
      <c r="J2739" s="16"/>
      <c r="M2739" s="16"/>
      <c r="O2739" s="16"/>
      <c r="R2739" s="16"/>
      <c r="T2739" s="16"/>
      <c r="W2739" s="16"/>
      <c r="Y2739" s="16"/>
      <c r="AB2739" s="16"/>
      <c r="AD2739" s="16"/>
    </row>
    <row r="2740" spans="3:30" x14ac:dyDescent="0.6">
      <c r="C2740" s="16"/>
      <c r="E2740" s="16"/>
      <c r="H2740" s="16"/>
      <c r="J2740" s="16"/>
      <c r="M2740" s="16"/>
      <c r="O2740" s="16"/>
      <c r="R2740" s="16"/>
      <c r="T2740" s="16"/>
      <c r="W2740" s="16"/>
      <c r="Y2740" s="16"/>
      <c r="AB2740" s="16"/>
      <c r="AD2740" s="16"/>
    </row>
    <row r="2741" spans="3:30" x14ac:dyDescent="0.6">
      <c r="C2741" s="16"/>
      <c r="E2741" s="16"/>
      <c r="H2741" s="16"/>
      <c r="J2741" s="16"/>
      <c r="M2741" s="16"/>
      <c r="O2741" s="16"/>
      <c r="R2741" s="16"/>
      <c r="T2741" s="16"/>
      <c r="W2741" s="16"/>
      <c r="Y2741" s="16"/>
      <c r="AB2741" s="16"/>
      <c r="AD2741" s="16"/>
    </row>
    <row r="2742" spans="3:30" x14ac:dyDescent="0.6">
      <c r="C2742" s="16"/>
      <c r="E2742" s="16"/>
      <c r="H2742" s="16"/>
      <c r="J2742" s="16"/>
      <c r="M2742" s="16"/>
      <c r="O2742" s="16"/>
      <c r="R2742" s="16"/>
      <c r="T2742" s="16"/>
      <c r="W2742" s="16"/>
      <c r="Y2742" s="16"/>
      <c r="AB2742" s="16"/>
      <c r="AD2742" s="16"/>
    </row>
    <row r="2743" spans="3:30" x14ac:dyDescent="0.6">
      <c r="C2743" s="16"/>
      <c r="E2743" s="16"/>
      <c r="H2743" s="16"/>
      <c r="J2743" s="16"/>
      <c r="M2743" s="16"/>
      <c r="O2743" s="16"/>
      <c r="R2743" s="16"/>
      <c r="T2743" s="16"/>
      <c r="W2743" s="16"/>
      <c r="Y2743" s="16"/>
      <c r="AB2743" s="16"/>
      <c r="AD2743" s="16"/>
    </row>
    <row r="2744" spans="3:30" x14ac:dyDescent="0.6">
      <c r="C2744" s="16"/>
      <c r="E2744" s="16"/>
      <c r="H2744" s="16"/>
      <c r="J2744" s="16"/>
      <c r="M2744" s="16"/>
      <c r="O2744" s="16"/>
      <c r="R2744" s="16"/>
      <c r="T2744" s="16"/>
      <c r="W2744" s="16"/>
      <c r="Y2744" s="16"/>
      <c r="AB2744" s="16"/>
      <c r="AD2744" s="16"/>
    </row>
    <row r="2745" spans="3:30" x14ac:dyDescent="0.6">
      <c r="C2745" s="16"/>
      <c r="E2745" s="16"/>
      <c r="H2745" s="16"/>
      <c r="J2745" s="16"/>
      <c r="M2745" s="16"/>
      <c r="O2745" s="16"/>
      <c r="R2745" s="16"/>
      <c r="T2745" s="16"/>
      <c r="W2745" s="16"/>
      <c r="Y2745" s="16"/>
      <c r="AB2745" s="16"/>
      <c r="AD2745" s="16"/>
    </row>
    <row r="2746" spans="3:30" x14ac:dyDescent="0.6">
      <c r="C2746" s="16"/>
      <c r="E2746" s="16"/>
      <c r="H2746" s="16"/>
      <c r="J2746" s="16"/>
      <c r="M2746" s="16"/>
      <c r="O2746" s="16"/>
      <c r="R2746" s="16"/>
      <c r="T2746" s="16"/>
      <c r="W2746" s="16"/>
      <c r="Y2746" s="16"/>
      <c r="AB2746" s="16"/>
      <c r="AD2746" s="16"/>
    </row>
    <row r="2747" spans="3:30" x14ac:dyDescent="0.6">
      <c r="C2747" s="16"/>
      <c r="E2747" s="16"/>
      <c r="H2747" s="16"/>
      <c r="J2747" s="16"/>
      <c r="M2747" s="16"/>
      <c r="O2747" s="16"/>
      <c r="R2747" s="16"/>
      <c r="T2747" s="16"/>
      <c r="W2747" s="16"/>
      <c r="Y2747" s="16"/>
      <c r="AB2747" s="16"/>
      <c r="AD2747" s="16"/>
    </row>
    <row r="2748" spans="3:30" x14ac:dyDescent="0.6">
      <c r="C2748" s="16"/>
      <c r="E2748" s="16"/>
      <c r="H2748" s="16"/>
      <c r="J2748" s="16"/>
      <c r="M2748" s="16"/>
      <c r="O2748" s="16"/>
      <c r="R2748" s="16"/>
      <c r="T2748" s="16"/>
      <c r="W2748" s="16"/>
      <c r="Y2748" s="16"/>
      <c r="AB2748" s="16"/>
      <c r="AD2748" s="16"/>
    </row>
    <row r="2749" spans="3:30" x14ac:dyDescent="0.6">
      <c r="C2749" s="16"/>
      <c r="E2749" s="16"/>
      <c r="H2749" s="16"/>
      <c r="J2749" s="16"/>
      <c r="M2749" s="16"/>
      <c r="O2749" s="16"/>
      <c r="R2749" s="16"/>
      <c r="T2749" s="16"/>
      <c r="W2749" s="16"/>
      <c r="Y2749" s="16"/>
      <c r="AB2749" s="16"/>
      <c r="AD2749" s="16"/>
    </row>
    <row r="2750" spans="3:30" x14ac:dyDescent="0.6">
      <c r="C2750" s="16"/>
      <c r="E2750" s="16"/>
      <c r="H2750" s="16"/>
      <c r="J2750" s="16"/>
      <c r="M2750" s="16"/>
      <c r="O2750" s="16"/>
      <c r="R2750" s="16"/>
      <c r="T2750" s="16"/>
      <c r="W2750" s="16"/>
      <c r="Y2750" s="16"/>
      <c r="AB2750" s="16"/>
      <c r="AD2750" s="16"/>
    </row>
    <row r="2751" spans="3:30" x14ac:dyDescent="0.6">
      <c r="C2751" s="16"/>
      <c r="E2751" s="16"/>
      <c r="H2751" s="16"/>
      <c r="J2751" s="16"/>
      <c r="M2751" s="16"/>
      <c r="O2751" s="16"/>
      <c r="R2751" s="16"/>
      <c r="T2751" s="16"/>
      <c r="W2751" s="16"/>
      <c r="Y2751" s="16"/>
      <c r="AB2751" s="16"/>
      <c r="AD2751" s="16"/>
    </row>
    <row r="2752" spans="3:30" x14ac:dyDescent="0.6">
      <c r="C2752" s="16"/>
      <c r="E2752" s="16"/>
      <c r="H2752" s="16"/>
      <c r="J2752" s="16"/>
      <c r="M2752" s="16"/>
      <c r="O2752" s="16"/>
      <c r="R2752" s="16"/>
      <c r="T2752" s="16"/>
      <c r="W2752" s="16"/>
      <c r="Y2752" s="16"/>
      <c r="AB2752" s="16"/>
      <c r="AD2752" s="16"/>
    </row>
    <row r="2753" spans="3:30" x14ac:dyDescent="0.6">
      <c r="C2753" s="16"/>
      <c r="E2753" s="16"/>
      <c r="H2753" s="16"/>
      <c r="J2753" s="16"/>
      <c r="M2753" s="16"/>
      <c r="O2753" s="16"/>
      <c r="R2753" s="16"/>
      <c r="T2753" s="16"/>
      <c r="W2753" s="16"/>
      <c r="Y2753" s="16"/>
      <c r="AB2753" s="16"/>
      <c r="AD2753" s="16"/>
    </row>
    <row r="2754" spans="3:30" x14ac:dyDescent="0.6">
      <c r="C2754" s="16"/>
      <c r="E2754" s="16"/>
      <c r="H2754" s="16"/>
      <c r="J2754" s="16"/>
      <c r="M2754" s="16"/>
      <c r="O2754" s="16"/>
      <c r="R2754" s="16"/>
      <c r="T2754" s="16"/>
      <c r="W2754" s="16"/>
      <c r="Y2754" s="16"/>
      <c r="AB2754" s="16"/>
      <c r="AD2754" s="16"/>
    </row>
    <row r="2755" spans="3:30" x14ac:dyDescent="0.6">
      <c r="C2755" s="16"/>
      <c r="E2755" s="16"/>
      <c r="H2755" s="16"/>
      <c r="J2755" s="16"/>
      <c r="M2755" s="16"/>
      <c r="O2755" s="16"/>
      <c r="R2755" s="16"/>
      <c r="T2755" s="16"/>
      <c r="W2755" s="16"/>
      <c r="Y2755" s="16"/>
      <c r="AB2755" s="16"/>
      <c r="AD2755" s="16"/>
    </row>
    <row r="2756" spans="3:30" x14ac:dyDescent="0.6">
      <c r="C2756" s="16"/>
      <c r="E2756" s="16"/>
      <c r="H2756" s="16"/>
      <c r="J2756" s="16"/>
      <c r="M2756" s="16"/>
      <c r="O2756" s="16"/>
      <c r="R2756" s="16"/>
      <c r="T2756" s="16"/>
      <c r="W2756" s="16"/>
      <c r="Y2756" s="16"/>
      <c r="AB2756" s="16"/>
      <c r="AD2756" s="16"/>
    </row>
    <row r="2757" spans="3:30" x14ac:dyDescent="0.6">
      <c r="C2757" s="16"/>
      <c r="E2757" s="16"/>
      <c r="H2757" s="16"/>
      <c r="J2757" s="16"/>
      <c r="M2757" s="16"/>
      <c r="O2757" s="16"/>
      <c r="R2757" s="16"/>
      <c r="T2757" s="16"/>
      <c r="W2757" s="16"/>
      <c r="Y2757" s="16"/>
      <c r="AB2757" s="16"/>
      <c r="AD2757" s="16"/>
    </row>
    <row r="2758" spans="3:30" x14ac:dyDescent="0.6">
      <c r="C2758" s="16"/>
      <c r="E2758" s="16"/>
      <c r="H2758" s="16"/>
      <c r="J2758" s="16"/>
      <c r="M2758" s="16"/>
      <c r="O2758" s="16"/>
      <c r="R2758" s="16"/>
      <c r="T2758" s="16"/>
      <c r="W2758" s="16"/>
      <c r="Y2758" s="16"/>
      <c r="AB2758" s="16"/>
      <c r="AD2758" s="16"/>
    </row>
    <row r="2759" spans="3:30" x14ac:dyDescent="0.6">
      <c r="C2759" s="16"/>
      <c r="E2759" s="16"/>
      <c r="H2759" s="16"/>
      <c r="J2759" s="16"/>
      <c r="M2759" s="16"/>
      <c r="O2759" s="16"/>
      <c r="R2759" s="16"/>
      <c r="T2759" s="16"/>
      <c r="W2759" s="16"/>
      <c r="Y2759" s="16"/>
      <c r="AB2759" s="16"/>
      <c r="AD2759" s="16"/>
    </row>
    <row r="2760" spans="3:30" x14ac:dyDescent="0.6">
      <c r="C2760" s="16"/>
      <c r="E2760" s="16"/>
      <c r="H2760" s="16"/>
      <c r="J2760" s="16"/>
      <c r="M2760" s="16"/>
      <c r="O2760" s="16"/>
      <c r="R2760" s="16"/>
      <c r="T2760" s="16"/>
      <c r="W2760" s="16"/>
      <c r="Y2760" s="16"/>
      <c r="AB2760" s="16"/>
      <c r="AD2760" s="16"/>
    </row>
    <row r="2761" spans="3:30" x14ac:dyDescent="0.6">
      <c r="C2761" s="16"/>
      <c r="E2761" s="16"/>
      <c r="H2761" s="16"/>
      <c r="J2761" s="16"/>
      <c r="M2761" s="16"/>
      <c r="O2761" s="16"/>
      <c r="R2761" s="16"/>
      <c r="T2761" s="16"/>
      <c r="W2761" s="16"/>
      <c r="Y2761" s="16"/>
      <c r="AB2761" s="16"/>
      <c r="AD2761" s="16"/>
    </row>
    <row r="2762" spans="3:30" x14ac:dyDescent="0.6">
      <c r="C2762" s="16"/>
      <c r="E2762" s="16"/>
      <c r="H2762" s="16"/>
      <c r="J2762" s="16"/>
      <c r="M2762" s="16"/>
      <c r="O2762" s="16"/>
      <c r="R2762" s="16"/>
      <c r="T2762" s="16"/>
      <c r="W2762" s="16"/>
      <c r="Y2762" s="16"/>
      <c r="AB2762" s="16"/>
      <c r="AD2762" s="16"/>
    </row>
    <row r="2763" spans="3:30" x14ac:dyDescent="0.6">
      <c r="C2763" s="16"/>
      <c r="E2763" s="16"/>
      <c r="H2763" s="16"/>
      <c r="J2763" s="16"/>
      <c r="M2763" s="16"/>
      <c r="O2763" s="16"/>
      <c r="R2763" s="16"/>
      <c r="T2763" s="16"/>
      <c r="W2763" s="16"/>
      <c r="Y2763" s="16"/>
      <c r="AB2763" s="16"/>
      <c r="AD2763" s="16"/>
    </row>
    <row r="2764" spans="3:30" x14ac:dyDescent="0.6">
      <c r="C2764" s="16"/>
      <c r="E2764" s="16"/>
      <c r="H2764" s="16"/>
      <c r="J2764" s="16"/>
      <c r="M2764" s="16"/>
      <c r="O2764" s="16"/>
      <c r="R2764" s="16"/>
      <c r="T2764" s="16"/>
      <c r="W2764" s="16"/>
      <c r="Y2764" s="16"/>
      <c r="AB2764" s="16"/>
      <c r="AD2764" s="16"/>
    </row>
    <row r="2765" spans="3:30" x14ac:dyDescent="0.6">
      <c r="C2765" s="16"/>
      <c r="E2765" s="16"/>
      <c r="H2765" s="16"/>
      <c r="J2765" s="16"/>
      <c r="M2765" s="16"/>
      <c r="O2765" s="16"/>
      <c r="R2765" s="16"/>
      <c r="T2765" s="16"/>
      <c r="W2765" s="16"/>
      <c r="Y2765" s="16"/>
      <c r="AB2765" s="16"/>
      <c r="AD2765" s="16"/>
    </row>
    <row r="2766" spans="3:30" x14ac:dyDescent="0.6">
      <c r="C2766" s="16"/>
      <c r="E2766" s="16"/>
      <c r="H2766" s="16"/>
      <c r="J2766" s="16"/>
      <c r="M2766" s="16"/>
      <c r="O2766" s="16"/>
      <c r="R2766" s="16"/>
      <c r="T2766" s="16"/>
      <c r="W2766" s="16"/>
      <c r="Y2766" s="16"/>
      <c r="AB2766" s="16"/>
      <c r="AD2766" s="16"/>
    </row>
    <row r="2767" spans="3:30" x14ac:dyDescent="0.6">
      <c r="C2767" s="16"/>
      <c r="E2767" s="16"/>
      <c r="H2767" s="16"/>
      <c r="J2767" s="16"/>
      <c r="M2767" s="16"/>
      <c r="O2767" s="16"/>
      <c r="R2767" s="16"/>
      <c r="T2767" s="16"/>
      <c r="W2767" s="16"/>
      <c r="Y2767" s="16"/>
      <c r="AB2767" s="16"/>
      <c r="AD2767" s="16"/>
    </row>
    <row r="2768" spans="3:30" x14ac:dyDescent="0.6">
      <c r="C2768" s="16"/>
      <c r="E2768" s="16"/>
      <c r="H2768" s="16"/>
      <c r="J2768" s="16"/>
      <c r="M2768" s="16"/>
      <c r="O2768" s="16"/>
      <c r="R2768" s="16"/>
      <c r="T2768" s="16"/>
      <c r="W2768" s="16"/>
      <c r="Y2768" s="16"/>
      <c r="AB2768" s="16"/>
      <c r="AD2768" s="16"/>
    </row>
    <row r="2769" spans="3:30" x14ac:dyDescent="0.6">
      <c r="C2769" s="16"/>
      <c r="E2769" s="16"/>
      <c r="H2769" s="16"/>
      <c r="J2769" s="16"/>
      <c r="M2769" s="16"/>
      <c r="O2769" s="16"/>
      <c r="R2769" s="16"/>
      <c r="T2769" s="16"/>
      <c r="W2769" s="16"/>
      <c r="Y2769" s="16"/>
      <c r="AB2769" s="16"/>
      <c r="AD2769" s="16"/>
    </row>
    <row r="2770" spans="3:30" x14ac:dyDescent="0.6">
      <c r="C2770" s="16"/>
      <c r="E2770" s="16"/>
      <c r="H2770" s="16"/>
      <c r="J2770" s="16"/>
      <c r="M2770" s="16"/>
      <c r="O2770" s="16"/>
      <c r="R2770" s="16"/>
      <c r="T2770" s="16"/>
      <c r="W2770" s="16"/>
      <c r="Y2770" s="16"/>
      <c r="AB2770" s="16"/>
      <c r="AD2770" s="16"/>
    </row>
    <row r="2771" spans="3:30" x14ac:dyDescent="0.6">
      <c r="C2771" s="16"/>
      <c r="E2771" s="16"/>
      <c r="H2771" s="16"/>
      <c r="J2771" s="16"/>
      <c r="M2771" s="16"/>
      <c r="O2771" s="16"/>
      <c r="R2771" s="16"/>
      <c r="T2771" s="16"/>
      <c r="W2771" s="16"/>
      <c r="Y2771" s="16"/>
      <c r="AB2771" s="16"/>
      <c r="AD2771" s="16"/>
    </row>
    <row r="2772" spans="3:30" x14ac:dyDescent="0.6">
      <c r="C2772" s="16"/>
      <c r="E2772" s="16"/>
      <c r="H2772" s="16"/>
      <c r="J2772" s="16"/>
      <c r="M2772" s="16"/>
      <c r="O2772" s="16"/>
      <c r="R2772" s="16"/>
      <c r="T2772" s="16"/>
      <c r="W2772" s="16"/>
      <c r="Y2772" s="16"/>
      <c r="AB2772" s="16"/>
      <c r="AD2772" s="16"/>
    </row>
    <row r="2773" spans="3:30" x14ac:dyDescent="0.6">
      <c r="C2773" s="16"/>
      <c r="E2773" s="16"/>
      <c r="H2773" s="16"/>
      <c r="J2773" s="16"/>
      <c r="M2773" s="16"/>
      <c r="O2773" s="16"/>
      <c r="R2773" s="16"/>
      <c r="T2773" s="16"/>
      <c r="W2773" s="16"/>
      <c r="Y2773" s="16"/>
      <c r="AB2773" s="16"/>
      <c r="AD2773" s="16"/>
    </row>
    <row r="2774" spans="3:30" x14ac:dyDescent="0.6">
      <c r="C2774" s="16"/>
      <c r="E2774" s="16"/>
      <c r="H2774" s="16"/>
      <c r="J2774" s="16"/>
      <c r="M2774" s="16"/>
      <c r="O2774" s="16"/>
      <c r="R2774" s="16"/>
      <c r="T2774" s="16"/>
      <c r="W2774" s="16"/>
      <c r="Y2774" s="16"/>
      <c r="AB2774" s="16"/>
      <c r="AD2774" s="16"/>
    </row>
    <row r="2775" spans="3:30" x14ac:dyDescent="0.6">
      <c r="C2775" s="16"/>
      <c r="E2775" s="16"/>
      <c r="H2775" s="16"/>
      <c r="J2775" s="16"/>
      <c r="M2775" s="16"/>
      <c r="O2775" s="16"/>
      <c r="R2775" s="16"/>
      <c r="T2775" s="16"/>
      <c r="W2775" s="16"/>
      <c r="Y2775" s="16"/>
      <c r="AB2775" s="16"/>
      <c r="AD2775" s="16"/>
    </row>
    <row r="2776" spans="3:30" x14ac:dyDescent="0.6">
      <c r="C2776" s="16"/>
      <c r="E2776" s="16"/>
      <c r="H2776" s="16"/>
      <c r="J2776" s="16"/>
      <c r="M2776" s="16"/>
      <c r="O2776" s="16"/>
      <c r="R2776" s="16"/>
      <c r="T2776" s="16"/>
      <c r="W2776" s="16"/>
      <c r="Y2776" s="16"/>
      <c r="AB2776" s="16"/>
      <c r="AD2776" s="16"/>
    </row>
    <row r="2777" spans="3:30" x14ac:dyDescent="0.6">
      <c r="C2777" s="16"/>
      <c r="E2777" s="16"/>
      <c r="H2777" s="16"/>
      <c r="J2777" s="16"/>
      <c r="M2777" s="16"/>
      <c r="O2777" s="16"/>
      <c r="R2777" s="16"/>
      <c r="T2777" s="16"/>
      <c r="W2777" s="16"/>
      <c r="Y2777" s="16"/>
      <c r="AB2777" s="16"/>
      <c r="AD2777" s="16"/>
    </row>
    <row r="2778" spans="3:30" x14ac:dyDescent="0.6">
      <c r="C2778" s="16"/>
      <c r="E2778" s="16"/>
      <c r="H2778" s="16"/>
      <c r="J2778" s="16"/>
      <c r="M2778" s="16"/>
      <c r="O2778" s="16"/>
      <c r="R2778" s="16"/>
      <c r="T2778" s="16"/>
      <c r="W2778" s="16"/>
      <c r="Y2778" s="16"/>
      <c r="AB2778" s="16"/>
      <c r="AD2778" s="16"/>
    </row>
    <row r="2779" spans="3:30" x14ac:dyDescent="0.6">
      <c r="C2779" s="16"/>
      <c r="E2779" s="16"/>
      <c r="H2779" s="16"/>
      <c r="J2779" s="16"/>
      <c r="M2779" s="16"/>
      <c r="O2779" s="16"/>
      <c r="R2779" s="16"/>
      <c r="T2779" s="16"/>
      <c r="W2779" s="16"/>
      <c r="Y2779" s="16"/>
      <c r="AB2779" s="16"/>
      <c r="AD2779" s="16"/>
    </row>
    <row r="2780" spans="3:30" x14ac:dyDescent="0.6">
      <c r="C2780" s="16"/>
      <c r="E2780" s="16"/>
      <c r="H2780" s="16"/>
      <c r="J2780" s="16"/>
      <c r="M2780" s="16"/>
      <c r="O2780" s="16"/>
      <c r="R2780" s="16"/>
      <c r="T2780" s="16"/>
      <c r="W2780" s="16"/>
      <c r="Y2780" s="16"/>
      <c r="AB2780" s="16"/>
      <c r="AD2780" s="16"/>
    </row>
    <row r="2781" spans="3:30" x14ac:dyDescent="0.6">
      <c r="C2781" s="16"/>
      <c r="E2781" s="16"/>
      <c r="H2781" s="16"/>
      <c r="J2781" s="16"/>
      <c r="M2781" s="16"/>
      <c r="O2781" s="16"/>
      <c r="R2781" s="16"/>
      <c r="T2781" s="16"/>
      <c r="W2781" s="16"/>
      <c r="Y2781" s="16"/>
      <c r="AB2781" s="16"/>
      <c r="AD2781" s="16"/>
    </row>
    <row r="2782" spans="3:30" x14ac:dyDescent="0.6">
      <c r="C2782" s="16"/>
      <c r="E2782" s="16"/>
      <c r="H2782" s="16"/>
      <c r="J2782" s="16"/>
      <c r="M2782" s="16"/>
      <c r="O2782" s="16"/>
      <c r="R2782" s="16"/>
      <c r="T2782" s="16"/>
      <c r="W2782" s="16"/>
      <c r="Y2782" s="16"/>
      <c r="AB2782" s="16"/>
      <c r="AD2782" s="16"/>
    </row>
    <row r="2783" spans="3:30" x14ac:dyDescent="0.6">
      <c r="C2783" s="16"/>
      <c r="E2783" s="16"/>
      <c r="H2783" s="16"/>
      <c r="J2783" s="16"/>
      <c r="M2783" s="16"/>
      <c r="O2783" s="16"/>
      <c r="R2783" s="16"/>
      <c r="T2783" s="16"/>
      <c r="W2783" s="16"/>
      <c r="Y2783" s="16"/>
      <c r="AB2783" s="16"/>
      <c r="AD2783" s="16"/>
    </row>
    <row r="2784" spans="3:30" x14ac:dyDescent="0.6">
      <c r="C2784" s="16"/>
      <c r="E2784" s="16"/>
      <c r="H2784" s="16"/>
      <c r="J2784" s="16"/>
      <c r="M2784" s="16"/>
      <c r="O2784" s="16"/>
      <c r="R2784" s="16"/>
      <c r="T2784" s="16"/>
      <c r="W2784" s="16"/>
      <c r="Y2784" s="16"/>
      <c r="AB2784" s="16"/>
      <c r="AD2784" s="16"/>
    </row>
    <row r="2785" spans="3:30" x14ac:dyDescent="0.6">
      <c r="C2785" s="16"/>
      <c r="E2785" s="16"/>
      <c r="H2785" s="16"/>
      <c r="J2785" s="16"/>
      <c r="M2785" s="16"/>
      <c r="O2785" s="16"/>
      <c r="R2785" s="16"/>
      <c r="T2785" s="16"/>
      <c r="W2785" s="16"/>
      <c r="Y2785" s="16"/>
      <c r="AB2785" s="16"/>
      <c r="AD2785" s="16"/>
    </row>
    <row r="2786" spans="3:30" x14ac:dyDescent="0.6">
      <c r="C2786" s="16"/>
      <c r="E2786" s="16"/>
      <c r="H2786" s="16"/>
      <c r="J2786" s="16"/>
      <c r="M2786" s="16"/>
      <c r="O2786" s="16"/>
      <c r="R2786" s="16"/>
      <c r="T2786" s="16"/>
      <c r="W2786" s="16"/>
      <c r="Y2786" s="16"/>
      <c r="AB2786" s="16"/>
      <c r="AD2786" s="16"/>
    </row>
    <row r="2787" spans="3:30" x14ac:dyDescent="0.6">
      <c r="C2787" s="16"/>
      <c r="E2787" s="16"/>
      <c r="H2787" s="16"/>
      <c r="J2787" s="16"/>
      <c r="M2787" s="16"/>
      <c r="O2787" s="16"/>
      <c r="R2787" s="16"/>
      <c r="T2787" s="16"/>
      <c r="W2787" s="16"/>
      <c r="Y2787" s="16"/>
      <c r="AB2787" s="16"/>
      <c r="AD2787" s="16"/>
    </row>
    <row r="2788" spans="3:30" x14ac:dyDescent="0.6">
      <c r="C2788" s="16"/>
      <c r="E2788" s="16"/>
      <c r="H2788" s="16"/>
      <c r="J2788" s="16"/>
      <c r="M2788" s="16"/>
      <c r="O2788" s="16"/>
      <c r="R2788" s="16"/>
      <c r="T2788" s="16"/>
      <c r="W2788" s="16"/>
      <c r="Y2788" s="16"/>
      <c r="AB2788" s="16"/>
      <c r="AD2788" s="16"/>
    </row>
    <row r="2789" spans="3:30" x14ac:dyDescent="0.6">
      <c r="C2789" s="16"/>
      <c r="E2789" s="16"/>
      <c r="H2789" s="16"/>
      <c r="J2789" s="16"/>
      <c r="M2789" s="16"/>
      <c r="O2789" s="16"/>
      <c r="R2789" s="16"/>
      <c r="T2789" s="16"/>
      <c r="W2789" s="16"/>
      <c r="Y2789" s="16"/>
      <c r="AB2789" s="16"/>
      <c r="AD2789" s="16"/>
    </row>
    <row r="2790" spans="3:30" x14ac:dyDescent="0.6">
      <c r="C2790" s="16"/>
      <c r="E2790" s="16"/>
      <c r="H2790" s="16"/>
      <c r="J2790" s="16"/>
      <c r="M2790" s="16"/>
      <c r="O2790" s="16"/>
      <c r="R2790" s="16"/>
      <c r="T2790" s="16"/>
      <c r="W2790" s="16"/>
      <c r="Y2790" s="16"/>
      <c r="AB2790" s="16"/>
      <c r="AD2790" s="16"/>
    </row>
    <row r="2791" spans="3:30" x14ac:dyDescent="0.6">
      <c r="C2791" s="16"/>
      <c r="E2791" s="16"/>
      <c r="H2791" s="16"/>
      <c r="J2791" s="16"/>
      <c r="M2791" s="16"/>
      <c r="O2791" s="16"/>
      <c r="R2791" s="16"/>
      <c r="T2791" s="16"/>
      <c r="W2791" s="16"/>
      <c r="Y2791" s="16"/>
      <c r="AB2791" s="16"/>
      <c r="AD2791" s="16"/>
    </row>
    <row r="2792" spans="3:30" x14ac:dyDescent="0.6">
      <c r="C2792" s="16"/>
      <c r="E2792" s="16"/>
      <c r="H2792" s="16"/>
      <c r="J2792" s="16"/>
      <c r="M2792" s="16"/>
      <c r="O2792" s="16"/>
      <c r="R2792" s="16"/>
      <c r="T2792" s="16"/>
      <c r="W2792" s="16"/>
      <c r="Y2792" s="16"/>
      <c r="AB2792" s="16"/>
      <c r="AD2792" s="16"/>
    </row>
    <row r="2793" spans="3:30" x14ac:dyDescent="0.6">
      <c r="C2793" s="16"/>
      <c r="E2793" s="16"/>
      <c r="H2793" s="16"/>
      <c r="J2793" s="16"/>
      <c r="M2793" s="16"/>
      <c r="O2793" s="16"/>
      <c r="R2793" s="16"/>
      <c r="T2793" s="16"/>
      <c r="W2793" s="16"/>
      <c r="Y2793" s="16"/>
      <c r="AB2793" s="16"/>
      <c r="AD2793" s="16"/>
    </row>
    <row r="2794" spans="3:30" x14ac:dyDescent="0.6">
      <c r="C2794" s="16"/>
      <c r="E2794" s="16"/>
      <c r="H2794" s="16"/>
      <c r="J2794" s="16"/>
      <c r="M2794" s="16"/>
      <c r="O2794" s="16"/>
      <c r="R2794" s="16"/>
      <c r="T2794" s="16"/>
      <c r="W2794" s="16"/>
      <c r="Y2794" s="16"/>
      <c r="AB2794" s="16"/>
      <c r="AD2794" s="16"/>
    </row>
    <row r="2795" spans="3:30" x14ac:dyDescent="0.6">
      <c r="C2795" s="16"/>
      <c r="E2795" s="16"/>
      <c r="H2795" s="16"/>
      <c r="J2795" s="16"/>
      <c r="M2795" s="16"/>
      <c r="O2795" s="16"/>
      <c r="R2795" s="16"/>
      <c r="T2795" s="16"/>
      <c r="W2795" s="16"/>
      <c r="Y2795" s="16"/>
      <c r="AB2795" s="16"/>
      <c r="AD2795" s="16"/>
    </row>
    <row r="2796" spans="3:30" x14ac:dyDescent="0.6">
      <c r="C2796" s="16"/>
      <c r="E2796" s="16"/>
      <c r="H2796" s="16"/>
      <c r="J2796" s="16"/>
      <c r="M2796" s="16"/>
      <c r="O2796" s="16"/>
      <c r="R2796" s="16"/>
      <c r="T2796" s="16"/>
      <c r="W2796" s="16"/>
      <c r="Y2796" s="16"/>
      <c r="AB2796" s="16"/>
      <c r="AD2796" s="16"/>
    </row>
    <row r="2797" spans="3:30" x14ac:dyDescent="0.6">
      <c r="C2797" s="16"/>
      <c r="E2797" s="16"/>
      <c r="H2797" s="16"/>
      <c r="J2797" s="16"/>
      <c r="M2797" s="16"/>
      <c r="O2797" s="16"/>
      <c r="R2797" s="16"/>
      <c r="T2797" s="16"/>
      <c r="W2797" s="16"/>
      <c r="Y2797" s="16"/>
      <c r="AB2797" s="16"/>
      <c r="AD2797" s="16"/>
    </row>
    <row r="2798" spans="3:30" x14ac:dyDescent="0.6">
      <c r="C2798" s="16"/>
      <c r="E2798" s="16"/>
      <c r="H2798" s="16"/>
      <c r="J2798" s="16"/>
      <c r="M2798" s="16"/>
      <c r="O2798" s="16"/>
      <c r="R2798" s="16"/>
      <c r="T2798" s="16"/>
      <c r="W2798" s="16"/>
      <c r="Y2798" s="16"/>
      <c r="AB2798" s="16"/>
      <c r="AD2798" s="16"/>
    </row>
    <row r="2799" spans="3:30" x14ac:dyDescent="0.6">
      <c r="C2799" s="16"/>
      <c r="E2799" s="16"/>
      <c r="H2799" s="16"/>
      <c r="J2799" s="16"/>
      <c r="M2799" s="16"/>
      <c r="O2799" s="16"/>
      <c r="R2799" s="16"/>
      <c r="T2799" s="16"/>
      <c r="W2799" s="16"/>
      <c r="Y2799" s="16"/>
      <c r="AB2799" s="16"/>
      <c r="AD2799" s="16"/>
    </row>
    <row r="2800" spans="3:30" x14ac:dyDescent="0.6">
      <c r="C2800" s="16"/>
      <c r="E2800" s="16"/>
      <c r="H2800" s="16"/>
      <c r="J2800" s="16"/>
      <c r="M2800" s="16"/>
      <c r="O2800" s="16"/>
      <c r="R2800" s="16"/>
      <c r="T2800" s="16"/>
      <c r="W2800" s="16"/>
      <c r="Y2800" s="16"/>
      <c r="AB2800" s="16"/>
      <c r="AD2800" s="16"/>
    </row>
    <row r="2801" spans="3:30" x14ac:dyDescent="0.6">
      <c r="C2801" s="16"/>
      <c r="E2801" s="16"/>
      <c r="H2801" s="16"/>
      <c r="J2801" s="16"/>
      <c r="M2801" s="16"/>
      <c r="O2801" s="16"/>
      <c r="R2801" s="16"/>
      <c r="T2801" s="16"/>
      <c r="W2801" s="16"/>
      <c r="Y2801" s="16"/>
      <c r="AB2801" s="16"/>
      <c r="AD2801" s="16"/>
    </row>
    <row r="2802" spans="3:30" x14ac:dyDescent="0.6">
      <c r="C2802" s="16"/>
      <c r="E2802" s="16"/>
      <c r="H2802" s="16"/>
      <c r="J2802" s="16"/>
      <c r="M2802" s="16"/>
      <c r="O2802" s="16"/>
      <c r="R2802" s="16"/>
      <c r="T2802" s="16"/>
      <c r="W2802" s="16"/>
      <c r="Y2802" s="16"/>
      <c r="AB2802" s="16"/>
      <c r="AD2802" s="16"/>
    </row>
    <row r="2803" spans="3:30" x14ac:dyDescent="0.6">
      <c r="C2803" s="16"/>
      <c r="E2803" s="16"/>
      <c r="H2803" s="16"/>
      <c r="J2803" s="16"/>
      <c r="M2803" s="16"/>
      <c r="O2803" s="16"/>
      <c r="R2803" s="16"/>
      <c r="T2803" s="16"/>
      <c r="W2803" s="16"/>
      <c r="Y2803" s="16"/>
      <c r="AB2803" s="16"/>
      <c r="AD2803" s="16"/>
    </row>
    <row r="2804" spans="3:30" x14ac:dyDescent="0.6">
      <c r="C2804" s="16"/>
      <c r="E2804" s="16"/>
      <c r="H2804" s="16"/>
      <c r="J2804" s="16"/>
      <c r="M2804" s="16"/>
      <c r="O2804" s="16"/>
      <c r="R2804" s="16"/>
      <c r="T2804" s="16"/>
      <c r="W2804" s="16"/>
      <c r="Y2804" s="16"/>
      <c r="AB2804" s="16"/>
      <c r="AD2804" s="16"/>
    </row>
    <row r="2805" spans="3:30" x14ac:dyDescent="0.6">
      <c r="C2805" s="16"/>
      <c r="E2805" s="16"/>
      <c r="H2805" s="16"/>
      <c r="J2805" s="16"/>
      <c r="M2805" s="16"/>
      <c r="O2805" s="16"/>
      <c r="R2805" s="16"/>
      <c r="T2805" s="16"/>
      <c r="W2805" s="16"/>
      <c r="Y2805" s="16"/>
      <c r="AB2805" s="16"/>
      <c r="AD2805" s="16"/>
    </row>
    <row r="2806" spans="3:30" x14ac:dyDescent="0.6">
      <c r="C2806" s="16"/>
      <c r="E2806" s="16"/>
      <c r="H2806" s="16"/>
      <c r="J2806" s="16"/>
      <c r="M2806" s="16"/>
      <c r="O2806" s="16"/>
      <c r="R2806" s="16"/>
      <c r="T2806" s="16"/>
      <c r="W2806" s="16"/>
      <c r="Y2806" s="16"/>
      <c r="AB2806" s="16"/>
      <c r="AD2806" s="16"/>
    </row>
    <row r="2807" spans="3:30" x14ac:dyDescent="0.6">
      <c r="C2807" s="16"/>
      <c r="E2807" s="16"/>
      <c r="H2807" s="16"/>
      <c r="J2807" s="16"/>
      <c r="M2807" s="16"/>
      <c r="O2807" s="16"/>
      <c r="R2807" s="16"/>
      <c r="T2807" s="16"/>
      <c r="W2807" s="16"/>
      <c r="Y2807" s="16"/>
      <c r="AB2807" s="16"/>
      <c r="AD2807" s="16"/>
    </row>
    <row r="2808" spans="3:30" x14ac:dyDescent="0.6">
      <c r="C2808" s="16"/>
      <c r="E2808" s="16"/>
      <c r="H2808" s="16"/>
      <c r="J2808" s="16"/>
      <c r="M2808" s="16"/>
      <c r="O2808" s="16"/>
      <c r="R2808" s="16"/>
      <c r="T2808" s="16"/>
      <c r="W2808" s="16"/>
      <c r="Y2808" s="16"/>
      <c r="AB2808" s="16"/>
      <c r="AD2808" s="16"/>
    </row>
    <row r="2809" spans="3:30" x14ac:dyDescent="0.6">
      <c r="C2809" s="16"/>
      <c r="E2809" s="16"/>
      <c r="H2809" s="16"/>
      <c r="J2809" s="16"/>
      <c r="M2809" s="16"/>
      <c r="O2809" s="16"/>
      <c r="R2809" s="16"/>
      <c r="T2809" s="16"/>
      <c r="W2809" s="16"/>
      <c r="Y2809" s="16"/>
      <c r="AB2809" s="16"/>
      <c r="AD2809" s="16"/>
    </row>
    <row r="2810" spans="3:30" x14ac:dyDescent="0.6">
      <c r="C2810" s="16"/>
      <c r="E2810" s="16"/>
      <c r="H2810" s="16"/>
      <c r="J2810" s="16"/>
      <c r="M2810" s="16"/>
      <c r="O2810" s="16"/>
      <c r="R2810" s="16"/>
      <c r="T2810" s="16"/>
      <c r="W2810" s="16"/>
      <c r="Y2810" s="16"/>
      <c r="AB2810" s="16"/>
      <c r="AD2810" s="16"/>
    </row>
    <row r="2811" spans="3:30" x14ac:dyDescent="0.6">
      <c r="C2811" s="16"/>
      <c r="E2811" s="16"/>
      <c r="H2811" s="16"/>
      <c r="J2811" s="16"/>
      <c r="M2811" s="16"/>
      <c r="O2811" s="16"/>
      <c r="R2811" s="16"/>
      <c r="T2811" s="16"/>
      <c r="W2811" s="16"/>
      <c r="Y2811" s="16"/>
      <c r="AB2811" s="16"/>
      <c r="AD2811" s="16"/>
    </row>
    <row r="2812" spans="3:30" x14ac:dyDescent="0.6">
      <c r="C2812" s="16"/>
      <c r="E2812" s="16"/>
      <c r="H2812" s="16"/>
      <c r="J2812" s="16"/>
      <c r="M2812" s="16"/>
      <c r="O2812" s="16"/>
      <c r="R2812" s="16"/>
      <c r="T2812" s="16"/>
      <c r="W2812" s="16"/>
      <c r="Y2812" s="16"/>
      <c r="AB2812" s="16"/>
      <c r="AD2812" s="16"/>
    </row>
    <row r="2813" spans="3:30" x14ac:dyDescent="0.6">
      <c r="C2813" s="16"/>
      <c r="E2813" s="16"/>
      <c r="H2813" s="16"/>
      <c r="J2813" s="16"/>
      <c r="M2813" s="16"/>
      <c r="O2813" s="16"/>
      <c r="R2813" s="16"/>
      <c r="T2813" s="16"/>
      <c r="W2813" s="16"/>
      <c r="Y2813" s="16"/>
      <c r="AB2813" s="16"/>
      <c r="AD2813" s="16"/>
    </row>
    <row r="2814" spans="3:30" x14ac:dyDescent="0.6">
      <c r="C2814" s="16"/>
      <c r="E2814" s="16"/>
      <c r="H2814" s="16"/>
      <c r="J2814" s="16"/>
      <c r="M2814" s="16"/>
      <c r="O2814" s="16"/>
      <c r="R2814" s="16"/>
      <c r="T2814" s="16"/>
      <c r="W2814" s="16"/>
      <c r="Y2814" s="16"/>
      <c r="AB2814" s="16"/>
      <c r="AD2814" s="16"/>
    </row>
    <row r="2815" spans="3:30" x14ac:dyDescent="0.6">
      <c r="C2815" s="16"/>
      <c r="E2815" s="16"/>
      <c r="H2815" s="16"/>
      <c r="J2815" s="16"/>
      <c r="M2815" s="16"/>
      <c r="O2815" s="16"/>
      <c r="R2815" s="16"/>
      <c r="T2815" s="16"/>
      <c r="W2815" s="16"/>
      <c r="Y2815" s="16"/>
      <c r="AB2815" s="16"/>
      <c r="AD2815" s="16"/>
    </row>
    <row r="2816" spans="3:30" x14ac:dyDescent="0.6">
      <c r="C2816" s="16"/>
      <c r="E2816" s="16"/>
      <c r="H2816" s="16"/>
      <c r="J2816" s="16"/>
      <c r="M2816" s="16"/>
      <c r="O2816" s="16"/>
      <c r="R2816" s="16"/>
      <c r="T2816" s="16"/>
      <c r="W2816" s="16"/>
      <c r="Y2816" s="16"/>
      <c r="AB2816" s="16"/>
      <c r="AD2816" s="16"/>
    </row>
    <row r="2817" spans="3:30" x14ac:dyDescent="0.6">
      <c r="C2817" s="16"/>
      <c r="E2817" s="16"/>
      <c r="H2817" s="16"/>
      <c r="J2817" s="16"/>
      <c r="M2817" s="16"/>
      <c r="O2817" s="16"/>
      <c r="R2817" s="16"/>
      <c r="T2817" s="16"/>
      <c r="W2817" s="16"/>
      <c r="Y2817" s="16"/>
      <c r="AB2817" s="16"/>
      <c r="AD2817" s="16"/>
    </row>
    <row r="2818" spans="3:30" x14ac:dyDescent="0.6">
      <c r="C2818" s="16"/>
      <c r="E2818" s="16"/>
      <c r="H2818" s="16"/>
      <c r="J2818" s="16"/>
      <c r="M2818" s="16"/>
      <c r="O2818" s="16"/>
      <c r="R2818" s="16"/>
      <c r="T2818" s="16"/>
      <c r="W2818" s="16"/>
      <c r="Y2818" s="16"/>
      <c r="AB2818" s="16"/>
      <c r="AD2818" s="16"/>
    </row>
    <row r="2819" spans="3:30" x14ac:dyDescent="0.6">
      <c r="C2819" s="16"/>
      <c r="E2819" s="16"/>
      <c r="H2819" s="16"/>
      <c r="J2819" s="16"/>
      <c r="M2819" s="16"/>
      <c r="O2819" s="16"/>
      <c r="R2819" s="16"/>
      <c r="T2819" s="16"/>
      <c r="W2819" s="16"/>
      <c r="Y2819" s="16"/>
      <c r="AB2819" s="16"/>
      <c r="AD2819" s="16"/>
    </row>
    <row r="2820" spans="3:30" x14ac:dyDescent="0.6">
      <c r="C2820" s="16"/>
      <c r="E2820" s="16"/>
      <c r="H2820" s="16"/>
      <c r="J2820" s="16"/>
      <c r="M2820" s="16"/>
      <c r="O2820" s="16"/>
      <c r="R2820" s="16"/>
      <c r="T2820" s="16"/>
      <c r="W2820" s="16"/>
      <c r="Y2820" s="16"/>
      <c r="AB2820" s="16"/>
      <c r="AD2820" s="16"/>
    </row>
    <row r="2821" spans="3:30" x14ac:dyDescent="0.6">
      <c r="C2821" s="16"/>
      <c r="E2821" s="16"/>
      <c r="H2821" s="16"/>
      <c r="J2821" s="16"/>
      <c r="M2821" s="16"/>
      <c r="O2821" s="16"/>
      <c r="R2821" s="16"/>
      <c r="T2821" s="16"/>
      <c r="W2821" s="16"/>
      <c r="Y2821" s="16"/>
      <c r="AB2821" s="16"/>
      <c r="AD2821" s="16"/>
    </row>
    <row r="2822" spans="3:30" x14ac:dyDescent="0.6">
      <c r="C2822" s="16"/>
      <c r="E2822" s="16"/>
      <c r="H2822" s="16"/>
      <c r="J2822" s="16"/>
      <c r="M2822" s="16"/>
      <c r="O2822" s="16"/>
      <c r="R2822" s="16"/>
      <c r="T2822" s="16"/>
      <c r="W2822" s="16"/>
      <c r="Y2822" s="16"/>
      <c r="AB2822" s="16"/>
      <c r="AD2822" s="16"/>
    </row>
    <row r="2823" spans="3:30" x14ac:dyDescent="0.6">
      <c r="C2823" s="16"/>
      <c r="E2823" s="16"/>
      <c r="H2823" s="16"/>
      <c r="J2823" s="16"/>
      <c r="M2823" s="16"/>
      <c r="O2823" s="16"/>
      <c r="R2823" s="16"/>
      <c r="T2823" s="16"/>
      <c r="W2823" s="16"/>
      <c r="Y2823" s="16"/>
      <c r="AB2823" s="16"/>
      <c r="AD2823" s="16"/>
    </row>
    <row r="2824" spans="3:30" x14ac:dyDescent="0.6">
      <c r="C2824" s="16"/>
      <c r="E2824" s="16"/>
      <c r="H2824" s="16"/>
      <c r="J2824" s="16"/>
      <c r="M2824" s="16"/>
      <c r="O2824" s="16"/>
      <c r="R2824" s="16"/>
      <c r="T2824" s="16"/>
      <c r="W2824" s="16"/>
      <c r="Y2824" s="16"/>
      <c r="AB2824" s="16"/>
      <c r="AD2824" s="16"/>
    </row>
    <row r="2825" spans="3:30" x14ac:dyDescent="0.6">
      <c r="C2825" s="16"/>
      <c r="E2825" s="16"/>
      <c r="H2825" s="16"/>
      <c r="J2825" s="16"/>
      <c r="M2825" s="16"/>
      <c r="O2825" s="16"/>
      <c r="R2825" s="16"/>
      <c r="T2825" s="16"/>
      <c r="W2825" s="16"/>
      <c r="Y2825" s="16"/>
      <c r="AB2825" s="16"/>
      <c r="AD2825" s="16"/>
    </row>
    <row r="2826" spans="3:30" x14ac:dyDescent="0.6">
      <c r="C2826" s="16"/>
      <c r="E2826" s="16"/>
      <c r="H2826" s="16"/>
      <c r="J2826" s="16"/>
      <c r="M2826" s="16"/>
      <c r="O2826" s="16"/>
      <c r="R2826" s="16"/>
      <c r="T2826" s="16"/>
      <c r="W2826" s="16"/>
      <c r="Y2826" s="16"/>
      <c r="AB2826" s="16"/>
      <c r="AD2826" s="16"/>
    </row>
    <row r="2827" spans="3:30" x14ac:dyDescent="0.6">
      <c r="C2827" s="16"/>
      <c r="E2827" s="16"/>
      <c r="H2827" s="16"/>
      <c r="J2827" s="16"/>
      <c r="M2827" s="16"/>
      <c r="O2827" s="16"/>
      <c r="R2827" s="16"/>
      <c r="T2827" s="16"/>
      <c r="W2827" s="16"/>
      <c r="Y2827" s="16"/>
      <c r="AB2827" s="16"/>
      <c r="AD2827" s="16"/>
    </row>
    <row r="2828" spans="3:30" x14ac:dyDescent="0.6">
      <c r="C2828" s="16"/>
      <c r="E2828" s="16"/>
      <c r="H2828" s="16"/>
      <c r="J2828" s="16"/>
      <c r="M2828" s="16"/>
      <c r="O2828" s="16"/>
      <c r="R2828" s="16"/>
      <c r="T2828" s="16"/>
      <c r="W2828" s="16"/>
      <c r="Y2828" s="16"/>
      <c r="AB2828" s="16"/>
      <c r="AD2828" s="16"/>
    </row>
    <row r="2829" spans="3:30" x14ac:dyDescent="0.6">
      <c r="C2829" s="16"/>
      <c r="E2829" s="16"/>
      <c r="H2829" s="16"/>
      <c r="J2829" s="16"/>
      <c r="M2829" s="16"/>
      <c r="O2829" s="16"/>
      <c r="R2829" s="16"/>
      <c r="T2829" s="16"/>
      <c r="W2829" s="16"/>
      <c r="Y2829" s="16"/>
      <c r="AB2829" s="16"/>
      <c r="AD2829" s="16"/>
    </row>
    <row r="2830" spans="3:30" x14ac:dyDescent="0.6">
      <c r="C2830" s="16"/>
      <c r="E2830" s="16"/>
      <c r="H2830" s="16"/>
      <c r="J2830" s="16"/>
      <c r="M2830" s="16"/>
      <c r="O2830" s="16"/>
      <c r="R2830" s="16"/>
      <c r="T2830" s="16"/>
      <c r="W2830" s="16"/>
      <c r="Y2830" s="16"/>
      <c r="AB2830" s="16"/>
      <c r="AD2830" s="16"/>
    </row>
    <row r="2831" spans="3:30" x14ac:dyDescent="0.6">
      <c r="C2831" s="16"/>
      <c r="E2831" s="16"/>
      <c r="H2831" s="16"/>
      <c r="J2831" s="16"/>
      <c r="M2831" s="16"/>
      <c r="O2831" s="16"/>
      <c r="R2831" s="16"/>
      <c r="T2831" s="16"/>
      <c r="W2831" s="16"/>
      <c r="Y2831" s="16"/>
      <c r="AB2831" s="16"/>
      <c r="AD2831" s="16"/>
    </row>
    <row r="2832" spans="3:30" x14ac:dyDescent="0.6">
      <c r="C2832" s="16"/>
      <c r="E2832" s="16"/>
      <c r="H2832" s="16"/>
      <c r="J2832" s="16"/>
      <c r="M2832" s="16"/>
      <c r="O2832" s="16"/>
      <c r="R2832" s="16"/>
      <c r="T2832" s="16"/>
      <c r="W2832" s="16"/>
      <c r="Y2832" s="16"/>
      <c r="AB2832" s="16"/>
      <c r="AD2832" s="16"/>
    </row>
    <row r="2833" spans="3:30" x14ac:dyDescent="0.6">
      <c r="C2833" s="16"/>
      <c r="E2833" s="16"/>
      <c r="H2833" s="16"/>
      <c r="J2833" s="16"/>
      <c r="M2833" s="16"/>
      <c r="O2833" s="16"/>
      <c r="R2833" s="16"/>
      <c r="T2833" s="16"/>
      <c r="W2833" s="16"/>
      <c r="Y2833" s="16"/>
      <c r="AB2833" s="16"/>
      <c r="AD2833" s="16"/>
    </row>
    <row r="2834" spans="3:30" x14ac:dyDescent="0.6">
      <c r="C2834" s="16"/>
      <c r="E2834" s="16"/>
      <c r="H2834" s="16"/>
      <c r="J2834" s="16"/>
      <c r="M2834" s="16"/>
      <c r="O2834" s="16"/>
      <c r="R2834" s="16"/>
      <c r="T2834" s="16"/>
      <c r="W2834" s="16"/>
      <c r="Y2834" s="16"/>
      <c r="AB2834" s="16"/>
      <c r="AD2834" s="16"/>
    </row>
    <row r="2835" spans="3:30" x14ac:dyDescent="0.6">
      <c r="C2835" s="16"/>
      <c r="E2835" s="16"/>
      <c r="H2835" s="16"/>
      <c r="J2835" s="16"/>
      <c r="M2835" s="16"/>
      <c r="O2835" s="16"/>
      <c r="R2835" s="16"/>
      <c r="T2835" s="16"/>
      <c r="W2835" s="16"/>
      <c r="Y2835" s="16"/>
      <c r="AB2835" s="16"/>
      <c r="AD2835" s="16"/>
    </row>
    <row r="2836" spans="3:30" x14ac:dyDescent="0.6">
      <c r="C2836" s="16"/>
      <c r="E2836" s="16"/>
      <c r="H2836" s="16"/>
      <c r="J2836" s="16"/>
      <c r="M2836" s="16"/>
      <c r="O2836" s="16"/>
      <c r="R2836" s="16"/>
      <c r="T2836" s="16"/>
      <c r="W2836" s="16"/>
      <c r="Y2836" s="16"/>
      <c r="AB2836" s="16"/>
      <c r="AD2836" s="16"/>
    </row>
    <row r="2837" spans="3:30" x14ac:dyDescent="0.6">
      <c r="C2837" s="16"/>
      <c r="E2837" s="16"/>
      <c r="H2837" s="16"/>
      <c r="J2837" s="16"/>
      <c r="M2837" s="16"/>
      <c r="O2837" s="16"/>
      <c r="R2837" s="16"/>
      <c r="T2837" s="16"/>
      <c r="W2837" s="16"/>
      <c r="Y2837" s="16"/>
      <c r="AB2837" s="16"/>
      <c r="AD2837" s="16"/>
    </row>
    <row r="2838" spans="3:30" x14ac:dyDescent="0.6">
      <c r="C2838" s="16"/>
      <c r="E2838" s="16"/>
      <c r="H2838" s="16"/>
      <c r="J2838" s="16"/>
      <c r="M2838" s="16"/>
      <c r="O2838" s="16"/>
      <c r="R2838" s="16"/>
      <c r="T2838" s="16"/>
      <c r="W2838" s="16"/>
      <c r="Y2838" s="16"/>
      <c r="AB2838" s="16"/>
      <c r="AD2838" s="16"/>
    </row>
    <row r="2839" spans="3:30" x14ac:dyDescent="0.6">
      <c r="C2839" s="16"/>
      <c r="E2839" s="16"/>
      <c r="H2839" s="16"/>
      <c r="J2839" s="16"/>
      <c r="M2839" s="16"/>
      <c r="O2839" s="16"/>
      <c r="R2839" s="16"/>
      <c r="T2839" s="16"/>
      <c r="W2839" s="16"/>
      <c r="Y2839" s="16"/>
      <c r="AB2839" s="16"/>
      <c r="AD2839" s="16"/>
    </row>
    <row r="2840" spans="3:30" x14ac:dyDescent="0.6">
      <c r="C2840" s="16"/>
      <c r="E2840" s="16"/>
      <c r="H2840" s="16"/>
      <c r="J2840" s="16"/>
      <c r="M2840" s="16"/>
      <c r="O2840" s="16"/>
      <c r="R2840" s="16"/>
      <c r="T2840" s="16"/>
      <c r="W2840" s="16"/>
      <c r="Y2840" s="16"/>
      <c r="AB2840" s="16"/>
      <c r="AD2840" s="16"/>
    </row>
    <row r="2841" spans="3:30" x14ac:dyDescent="0.6">
      <c r="C2841" s="16"/>
      <c r="E2841" s="16"/>
      <c r="H2841" s="16"/>
      <c r="J2841" s="16"/>
      <c r="M2841" s="16"/>
      <c r="O2841" s="16"/>
      <c r="R2841" s="16"/>
      <c r="T2841" s="16"/>
      <c r="W2841" s="16"/>
      <c r="Y2841" s="16"/>
      <c r="AB2841" s="16"/>
      <c r="AD2841" s="16"/>
    </row>
    <row r="2842" spans="3:30" x14ac:dyDescent="0.6">
      <c r="C2842" s="16"/>
      <c r="E2842" s="16"/>
      <c r="H2842" s="16"/>
      <c r="J2842" s="16"/>
      <c r="M2842" s="16"/>
      <c r="O2842" s="16"/>
      <c r="R2842" s="16"/>
      <c r="T2842" s="16"/>
      <c r="W2842" s="16"/>
      <c r="Y2842" s="16"/>
      <c r="AB2842" s="16"/>
      <c r="AD2842" s="16"/>
    </row>
    <row r="2843" spans="3:30" x14ac:dyDescent="0.6">
      <c r="C2843" s="16"/>
      <c r="E2843" s="16"/>
      <c r="H2843" s="16"/>
      <c r="J2843" s="16"/>
      <c r="M2843" s="16"/>
      <c r="O2843" s="16"/>
      <c r="R2843" s="16"/>
      <c r="T2843" s="16"/>
      <c r="W2843" s="16"/>
      <c r="Y2843" s="16"/>
      <c r="AB2843" s="16"/>
      <c r="AD2843" s="16"/>
    </row>
    <row r="2844" spans="3:30" x14ac:dyDescent="0.6">
      <c r="C2844" s="16"/>
      <c r="E2844" s="16"/>
      <c r="H2844" s="16"/>
      <c r="J2844" s="16"/>
      <c r="M2844" s="16"/>
      <c r="O2844" s="16"/>
      <c r="R2844" s="16"/>
      <c r="T2844" s="16"/>
      <c r="W2844" s="16"/>
      <c r="Y2844" s="16"/>
      <c r="AB2844" s="16"/>
      <c r="AD2844" s="16"/>
    </row>
    <row r="2845" spans="3:30" x14ac:dyDescent="0.6">
      <c r="C2845" s="16"/>
      <c r="E2845" s="16"/>
      <c r="H2845" s="16"/>
      <c r="J2845" s="16"/>
      <c r="M2845" s="16"/>
      <c r="O2845" s="16"/>
      <c r="R2845" s="16"/>
      <c r="T2845" s="16"/>
      <c r="W2845" s="16"/>
      <c r="Y2845" s="16"/>
      <c r="AB2845" s="16"/>
      <c r="AD2845" s="16"/>
    </row>
    <row r="2846" spans="3:30" x14ac:dyDescent="0.6">
      <c r="C2846" s="16"/>
      <c r="E2846" s="16"/>
      <c r="H2846" s="16"/>
      <c r="J2846" s="16"/>
      <c r="M2846" s="16"/>
      <c r="O2846" s="16"/>
      <c r="R2846" s="16"/>
      <c r="T2846" s="16"/>
      <c r="W2846" s="16"/>
      <c r="Y2846" s="16"/>
      <c r="AB2846" s="16"/>
      <c r="AD2846" s="16"/>
    </row>
    <row r="2847" spans="3:30" x14ac:dyDescent="0.6">
      <c r="C2847" s="16"/>
      <c r="E2847" s="16"/>
      <c r="H2847" s="16"/>
      <c r="J2847" s="16"/>
      <c r="M2847" s="16"/>
      <c r="O2847" s="16"/>
      <c r="R2847" s="16"/>
      <c r="T2847" s="16"/>
      <c r="W2847" s="16"/>
      <c r="Y2847" s="16"/>
      <c r="AB2847" s="16"/>
      <c r="AD2847" s="16"/>
    </row>
    <row r="2848" spans="3:30" x14ac:dyDescent="0.6">
      <c r="C2848" s="16"/>
      <c r="E2848" s="16"/>
      <c r="H2848" s="16"/>
      <c r="J2848" s="16"/>
      <c r="M2848" s="16"/>
      <c r="O2848" s="16"/>
      <c r="R2848" s="16"/>
      <c r="T2848" s="16"/>
      <c r="W2848" s="16"/>
      <c r="Y2848" s="16"/>
      <c r="AB2848" s="16"/>
      <c r="AD2848" s="16"/>
    </row>
    <row r="2849" spans="3:30" x14ac:dyDescent="0.6">
      <c r="C2849" s="16"/>
      <c r="E2849" s="16"/>
      <c r="H2849" s="16"/>
      <c r="J2849" s="16"/>
      <c r="M2849" s="16"/>
      <c r="O2849" s="16"/>
      <c r="R2849" s="16"/>
      <c r="T2849" s="16"/>
      <c r="W2849" s="16"/>
      <c r="Y2849" s="16"/>
      <c r="AB2849" s="16"/>
      <c r="AD2849" s="16"/>
    </row>
    <row r="2850" spans="3:30" x14ac:dyDescent="0.6">
      <c r="C2850" s="16"/>
      <c r="E2850" s="16"/>
      <c r="H2850" s="16"/>
      <c r="J2850" s="16"/>
      <c r="M2850" s="16"/>
      <c r="O2850" s="16"/>
      <c r="R2850" s="16"/>
      <c r="T2850" s="16"/>
      <c r="W2850" s="16"/>
      <c r="Y2850" s="16"/>
      <c r="AB2850" s="16"/>
      <c r="AD2850" s="16"/>
    </row>
    <row r="2851" spans="3:30" x14ac:dyDescent="0.6">
      <c r="C2851" s="16"/>
      <c r="E2851" s="16"/>
      <c r="H2851" s="16"/>
      <c r="J2851" s="16"/>
      <c r="M2851" s="16"/>
      <c r="O2851" s="16"/>
      <c r="R2851" s="16"/>
      <c r="T2851" s="16"/>
      <c r="W2851" s="16"/>
      <c r="Y2851" s="16"/>
      <c r="AB2851" s="16"/>
      <c r="AD2851" s="16"/>
    </row>
    <row r="2852" spans="3:30" x14ac:dyDescent="0.6">
      <c r="C2852" s="16"/>
      <c r="E2852" s="16"/>
      <c r="H2852" s="16"/>
      <c r="J2852" s="16"/>
      <c r="M2852" s="16"/>
      <c r="O2852" s="16"/>
      <c r="R2852" s="16"/>
      <c r="T2852" s="16"/>
      <c r="W2852" s="16"/>
      <c r="Y2852" s="16"/>
      <c r="AB2852" s="16"/>
      <c r="AD2852" s="16"/>
    </row>
    <row r="2853" spans="3:30" x14ac:dyDescent="0.6">
      <c r="C2853" s="16"/>
      <c r="E2853" s="16"/>
      <c r="H2853" s="16"/>
      <c r="J2853" s="16"/>
      <c r="M2853" s="16"/>
      <c r="O2853" s="16"/>
      <c r="R2853" s="16"/>
      <c r="T2853" s="16"/>
      <c r="W2853" s="16"/>
      <c r="Y2853" s="16"/>
      <c r="AB2853" s="16"/>
      <c r="AD2853" s="16"/>
    </row>
    <row r="2854" spans="3:30" x14ac:dyDescent="0.6">
      <c r="C2854" s="16"/>
      <c r="E2854" s="16"/>
      <c r="H2854" s="16"/>
      <c r="J2854" s="16"/>
      <c r="M2854" s="16"/>
      <c r="O2854" s="16"/>
      <c r="R2854" s="16"/>
      <c r="T2854" s="16"/>
      <c r="W2854" s="16"/>
      <c r="Y2854" s="16"/>
      <c r="AB2854" s="16"/>
      <c r="AD2854" s="16"/>
    </row>
    <row r="2855" spans="3:30" x14ac:dyDescent="0.6">
      <c r="C2855" s="16"/>
      <c r="E2855" s="16"/>
      <c r="H2855" s="16"/>
      <c r="J2855" s="16"/>
      <c r="M2855" s="16"/>
      <c r="O2855" s="16"/>
      <c r="R2855" s="16"/>
      <c r="T2855" s="16"/>
      <c r="W2855" s="16"/>
      <c r="Y2855" s="16"/>
      <c r="AB2855" s="16"/>
      <c r="AD2855" s="16"/>
    </row>
    <row r="2856" spans="3:30" x14ac:dyDescent="0.6">
      <c r="C2856" s="16"/>
      <c r="E2856" s="16"/>
      <c r="H2856" s="16"/>
      <c r="J2856" s="16"/>
      <c r="M2856" s="16"/>
      <c r="O2856" s="16"/>
      <c r="R2856" s="16"/>
      <c r="T2856" s="16"/>
      <c r="W2856" s="16"/>
      <c r="Y2856" s="16"/>
      <c r="AB2856" s="16"/>
      <c r="AD2856" s="16"/>
    </row>
    <row r="2857" spans="3:30" x14ac:dyDescent="0.6">
      <c r="C2857" s="16"/>
      <c r="E2857" s="16"/>
      <c r="H2857" s="16"/>
      <c r="J2857" s="16"/>
      <c r="M2857" s="16"/>
      <c r="O2857" s="16"/>
      <c r="R2857" s="16"/>
      <c r="T2857" s="16"/>
      <c r="W2857" s="16"/>
      <c r="Y2857" s="16"/>
      <c r="AB2857" s="16"/>
      <c r="AD2857" s="16"/>
    </row>
    <row r="2858" spans="3:30" x14ac:dyDescent="0.6">
      <c r="C2858" s="16"/>
      <c r="E2858" s="16"/>
      <c r="H2858" s="16"/>
      <c r="J2858" s="16"/>
      <c r="M2858" s="16"/>
      <c r="O2858" s="16"/>
      <c r="R2858" s="16"/>
      <c r="T2858" s="16"/>
      <c r="W2858" s="16"/>
      <c r="Y2858" s="16"/>
      <c r="AB2858" s="16"/>
      <c r="AD2858" s="16"/>
    </row>
    <row r="2859" spans="3:30" x14ac:dyDescent="0.6">
      <c r="C2859" s="16"/>
      <c r="E2859" s="16"/>
      <c r="H2859" s="16"/>
      <c r="J2859" s="16"/>
      <c r="M2859" s="16"/>
      <c r="O2859" s="16"/>
      <c r="R2859" s="16"/>
      <c r="T2859" s="16"/>
      <c r="W2859" s="16"/>
      <c r="Y2859" s="16"/>
      <c r="AB2859" s="16"/>
      <c r="AD2859" s="16"/>
    </row>
    <row r="2860" spans="3:30" x14ac:dyDescent="0.6">
      <c r="C2860" s="16"/>
      <c r="E2860" s="16"/>
      <c r="H2860" s="16"/>
      <c r="J2860" s="16"/>
      <c r="M2860" s="16"/>
      <c r="O2860" s="16"/>
      <c r="R2860" s="16"/>
      <c r="T2860" s="16"/>
      <c r="W2860" s="16"/>
      <c r="Y2860" s="16"/>
      <c r="AB2860" s="16"/>
      <c r="AD2860" s="16"/>
    </row>
    <row r="2861" spans="3:30" x14ac:dyDescent="0.6">
      <c r="C2861" s="16"/>
      <c r="E2861" s="16"/>
      <c r="H2861" s="16"/>
      <c r="J2861" s="16"/>
      <c r="M2861" s="16"/>
      <c r="O2861" s="16"/>
      <c r="R2861" s="16"/>
      <c r="T2861" s="16"/>
      <c r="W2861" s="16"/>
      <c r="Y2861" s="16"/>
      <c r="AB2861" s="16"/>
      <c r="AD2861" s="16"/>
    </row>
    <row r="2862" spans="3:30" x14ac:dyDescent="0.6">
      <c r="C2862" s="16"/>
      <c r="E2862" s="16"/>
      <c r="H2862" s="16"/>
      <c r="J2862" s="16"/>
      <c r="M2862" s="16"/>
      <c r="O2862" s="16"/>
      <c r="R2862" s="16"/>
      <c r="T2862" s="16"/>
      <c r="W2862" s="16"/>
      <c r="Y2862" s="16"/>
      <c r="AB2862" s="16"/>
      <c r="AD2862" s="16"/>
    </row>
    <row r="2863" spans="3:30" x14ac:dyDescent="0.6">
      <c r="C2863" s="16"/>
      <c r="E2863" s="16"/>
      <c r="H2863" s="16"/>
      <c r="J2863" s="16"/>
      <c r="M2863" s="16"/>
      <c r="O2863" s="16"/>
      <c r="R2863" s="16"/>
      <c r="T2863" s="16"/>
      <c r="W2863" s="16"/>
      <c r="Y2863" s="16"/>
      <c r="AB2863" s="16"/>
      <c r="AD2863" s="16"/>
    </row>
    <row r="2864" spans="3:30" x14ac:dyDescent="0.6">
      <c r="C2864" s="16"/>
      <c r="E2864" s="16"/>
      <c r="H2864" s="16"/>
      <c r="J2864" s="16"/>
      <c r="M2864" s="16"/>
      <c r="O2864" s="16"/>
      <c r="R2864" s="16"/>
      <c r="T2864" s="16"/>
      <c r="W2864" s="16"/>
      <c r="Y2864" s="16"/>
      <c r="AB2864" s="16"/>
      <c r="AD2864" s="16"/>
    </row>
    <row r="2865" spans="3:30" x14ac:dyDescent="0.6">
      <c r="C2865" s="16"/>
      <c r="E2865" s="16"/>
      <c r="H2865" s="16"/>
      <c r="J2865" s="16"/>
      <c r="M2865" s="16"/>
      <c r="O2865" s="16"/>
      <c r="R2865" s="16"/>
      <c r="T2865" s="16"/>
      <c r="W2865" s="16"/>
      <c r="Y2865" s="16"/>
      <c r="AB2865" s="16"/>
      <c r="AD2865" s="16"/>
    </row>
    <row r="2866" spans="3:30" x14ac:dyDescent="0.6">
      <c r="C2866" s="16"/>
      <c r="E2866" s="16"/>
      <c r="H2866" s="16"/>
      <c r="J2866" s="16"/>
      <c r="M2866" s="16"/>
      <c r="O2866" s="16"/>
      <c r="R2866" s="16"/>
      <c r="T2866" s="16"/>
      <c r="W2866" s="16"/>
      <c r="Y2866" s="16"/>
      <c r="AB2866" s="16"/>
      <c r="AD2866" s="16"/>
    </row>
    <row r="2867" spans="3:30" x14ac:dyDescent="0.6">
      <c r="C2867" s="16"/>
      <c r="E2867" s="16"/>
      <c r="H2867" s="16"/>
      <c r="J2867" s="16"/>
      <c r="M2867" s="16"/>
      <c r="O2867" s="16"/>
      <c r="R2867" s="16"/>
      <c r="T2867" s="16"/>
      <c r="W2867" s="16"/>
      <c r="Y2867" s="16"/>
      <c r="AB2867" s="16"/>
      <c r="AD2867" s="16"/>
    </row>
    <row r="2868" spans="3:30" x14ac:dyDescent="0.6">
      <c r="C2868" s="16"/>
      <c r="E2868" s="16"/>
      <c r="H2868" s="16"/>
      <c r="J2868" s="16"/>
      <c r="M2868" s="16"/>
      <c r="O2868" s="16"/>
      <c r="R2868" s="16"/>
      <c r="T2868" s="16"/>
      <c r="W2868" s="16"/>
      <c r="Y2868" s="16"/>
      <c r="AB2868" s="16"/>
      <c r="AD2868" s="16"/>
    </row>
    <row r="2869" spans="3:30" x14ac:dyDescent="0.6">
      <c r="C2869" s="16"/>
      <c r="E2869" s="16"/>
      <c r="H2869" s="16"/>
      <c r="J2869" s="16"/>
      <c r="M2869" s="16"/>
      <c r="O2869" s="16"/>
      <c r="R2869" s="16"/>
      <c r="T2869" s="16"/>
      <c r="W2869" s="16"/>
      <c r="Y2869" s="16"/>
      <c r="AB2869" s="16"/>
      <c r="AD2869" s="16"/>
    </row>
    <row r="2870" spans="3:30" x14ac:dyDescent="0.6">
      <c r="C2870" s="16"/>
      <c r="E2870" s="16"/>
      <c r="H2870" s="16"/>
      <c r="J2870" s="16"/>
      <c r="M2870" s="16"/>
      <c r="O2870" s="16"/>
      <c r="R2870" s="16"/>
      <c r="T2870" s="16"/>
      <c r="W2870" s="16"/>
      <c r="Y2870" s="16"/>
      <c r="AB2870" s="16"/>
      <c r="AD2870" s="16"/>
    </row>
    <row r="2871" spans="3:30" x14ac:dyDescent="0.6">
      <c r="C2871" s="16"/>
      <c r="E2871" s="16"/>
      <c r="H2871" s="16"/>
      <c r="J2871" s="16"/>
      <c r="M2871" s="16"/>
      <c r="O2871" s="16"/>
      <c r="R2871" s="16"/>
      <c r="T2871" s="16"/>
      <c r="W2871" s="16"/>
      <c r="Y2871" s="16"/>
      <c r="AB2871" s="16"/>
      <c r="AD2871" s="16"/>
    </row>
    <row r="2872" spans="3:30" x14ac:dyDescent="0.6">
      <c r="C2872" s="16"/>
      <c r="E2872" s="16"/>
      <c r="H2872" s="16"/>
      <c r="J2872" s="16"/>
      <c r="M2872" s="16"/>
      <c r="O2872" s="16"/>
      <c r="R2872" s="16"/>
      <c r="T2872" s="16"/>
      <c r="W2872" s="16"/>
      <c r="Y2872" s="16"/>
      <c r="AB2872" s="16"/>
      <c r="AD2872" s="16"/>
    </row>
    <row r="2873" spans="3:30" x14ac:dyDescent="0.6">
      <c r="C2873" s="16"/>
      <c r="E2873" s="16"/>
      <c r="H2873" s="16"/>
      <c r="J2873" s="16"/>
      <c r="M2873" s="16"/>
      <c r="O2873" s="16"/>
      <c r="R2873" s="16"/>
      <c r="T2873" s="16"/>
      <c r="W2873" s="16"/>
      <c r="Y2873" s="16"/>
      <c r="AB2873" s="16"/>
      <c r="AD2873" s="16"/>
    </row>
    <row r="2874" spans="3:30" x14ac:dyDescent="0.6">
      <c r="C2874" s="16"/>
      <c r="E2874" s="16"/>
      <c r="H2874" s="16"/>
      <c r="J2874" s="16"/>
      <c r="M2874" s="16"/>
      <c r="O2874" s="16"/>
      <c r="R2874" s="16"/>
      <c r="T2874" s="16"/>
      <c r="W2874" s="16"/>
      <c r="Y2874" s="16"/>
      <c r="AB2874" s="16"/>
      <c r="AD2874" s="16"/>
    </row>
    <row r="2875" spans="3:30" x14ac:dyDescent="0.6">
      <c r="C2875" s="16"/>
      <c r="E2875" s="16"/>
      <c r="H2875" s="16"/>
      <c r="J2875" s="16"/>
      <c r="M2875" s="16"/>
      <c r="O2875" s="16"/>
      <c r="R2875" s="16"/>
      <c r="T2875" s="16"/>
      <c r="W2875" s="16"/>
      <c r="Y2875" s="16"/>
      <c r="AB2875" s="16"/>
      <c r="AD2875" s="16"/>
    </row>
    <row r="2876" spans="3:30" x14ac:dyDescent="0.6">
      <c r="C2876" s="16"/>
      <c r="E2876" s="16"/>
      <c r="H2876" s="16"/>
      <c r="J2876" s="16"/>
      <c r="M2876" s="16"/>
      <c r="O2876" s="16"/>
      <c r="R2876" s="16"/>
      <c r="T2876" s="16"/>
      <c r="W2876" s="16"/>
      <c r="Y2876" s="16"/>
      <c r="AB2876" s="16"/>
      <c r="AD2876" s="16"/>
    </row>
    <row r="2877" spans="3:30" x14ac:dyDescent="0.6">
      <c r="C2877" s="16"/>
      <c r="E2877" s="16"/>
      <c r="H2877" s="16"/>
      <c r="J2877" s="16"/>
      <c r="M2877" s="16"/>
      <c r="O2877" s="16"/>
      <c r="R2877" s="16"/>
      <c r="T2877" s="16"/>
      <c r="W2877" s="16"/>
      <c r="Y2877" s="16"/>
      <c r="AB2877" s="16"/>
      <c r="AD2877" s="16"/>
    </row>
    <row r="2878" spans="3:30" x14ac:dyDescent="0.6">
      <c r="C2878" s="16"/>
      <c r="E2878" s="16"/>
      <c r="H2878" s="16"/>
      <c r="J2878" s="16"/>
      <c r="M2878" s="16"/>
      <c r="O2878" s="16"/>
      <c r="R2878" s="16"/>
      <c r="T2878" s="16"/>
      <c r="W2878" s="16"/>
      <c r="Y2878" s="16"/>
      <c r="AB2878" s="16"/>
      <c r="AD2878" s="16"/>
    </row>
    <row r="2879" spans="3:30" x14ac:dyDescent="0.6">
      <c r="C2879" s="16"/>
      <c r="E2879" s="16"/>
      <c r="H2879" s="16"/>
      <c r="J2879" s="16"/>
      <c r="M2879" s="16"/>
      <c r="O2879" s="16"/>
      <c r="R2879" s="16"/>
      <c r="T2879" s="16"/>
      <c r="W2879" s="16"/>
      <c r="Y2879" s="16"/>
      <c r="AB2879" s="16"/>
      <c r="AD2879" s="16"/>
    </row>
    <row r="2880" spans="3:30" x14ac:dyDescent="0.6">
      <c r="C2880" s="16"/>
      <c r="E2880" s="16"/>
      <c r="H2880" s="16"/>
      <c r="J2880" s="16"/>
      <c r="M2880" s="16"/>
      <c r="O2880" s="16"/>
      <c r="R2880" s="16"/>
      <c r="T2880" s="16"/>
      <c r="W2880" s="16"/>
      <c r="Y2880" s="16"/>
      <c r="AB2880" s="16"/>
      <c r="AD2880" s="16"/>
    </row>
    <row r="2881" spans="3:30" x14ac:dyDescent="0.6">
      <c r="C2881" s="16"/>
      <c r="E2881" s="16"/>
      <c r="H2881" s="16"/>
      <c r="J2881" s="16"/>
      <c r="M2881" s="16"/>
      <c r="O2881" s="16"/>
      <c r="R2881" s="16"/>
      <c r="T2881" s="16"/>
      <c r="W2881" s="16"/>
      <c r="Y2881" s="16"/>
      <c r="AB2881" s="16"/>
      <c r="AD2881" s="16"/>
    </row>
    <row r="2882" spans="3:30" x14ac:dyDescent="0.6">
      <c r="C2882" s="16"/>
      <c r="E2882" s="16"/>
      <c r="H2882" s="16"/>
      <c r="J2882" s="16"/>
      <c r="M2882" s="16"/>
      <c r="O2882" s="16"/>
      <c r="R2882" s="16"/>
      <c r="T2882" s="16"/>
      <c r="W2882" s="16"/>
      <c r="Y2882" s="16"/>
      <c r="AB2882" s="16"/>
      <c r="AD2882" s="16"/>
    </row>
    <row r="2883" spans="3:30" x14ac:dyDescent="0.6">
      <c r="C2883" s="16"/>
      <c r="E2883" s="16"/>
      <c r="H2883" s="16"/>
      <c r="J2883" s="16"/>
      <c r="M2883" s="16"/>
      <c r="O2883" s="16"/>
      <c r="R2883" s="16"/>
      <c r="T2883" s="16"/>
      <c r="W2883" s="16"/>
      <c r="Y2883" s="16"/>
      <c r="AB2883" s="16"/>
      <c r="AD2883" s="16"/>
    </row>
    <row r="2884" spans="3:30" x14ac:dyDescent="0.6">
      <c r="C2884" s="16"/>
      <c r="E2884" s="16"/>
      <c r="H2884" s="16"/>
      <c r="J2884" s="16"/>
      <c r="M2884" s="16"/>
      <c r="O2884" s="16"/>
      <c r="R2884" s="16"/>
      <c r="T2884" s="16"/>
      <c r="W2884" s="16"/>
      <c r="Y2884" s="16"/>
      <c r="AB2884" s="16"/>
      <c r="AD2884" s="16"/>
    </row>
    <row r="2885" spans="3:30" x14ac:dyDescent="0.6">
      <c r="C2885" s="16"/>
      <c r="E2885" s="16"/>
      <c r="H2885" s="16"/>
      <c r="J2885" s="16"/>
      <c r="M2885" s="16"/>
      <c r="O2885" s="16"/>
      <c r="R2885" s="16"/>
      <c r="T2885" s="16"/>
      <c r="W2885" s="16"/>
      <c r="Y2885" s="16"/>
      <c r="AB2885" s="16"/>
      <c r="AD2885" s="16"/>
    </row>
    <row r="2886" spans="3:30" x14ac:dyDescent="0.6">
      <c r="C2886" s="16"/>
      <c r="E2886" s="16"/>
      <c r="H2886" s="16"/>
      <c r="J2886" s="16"/>
      <c r="M2886" s="16"/>
      <c r="O2886" s="16"/>
      <c r="R2886" s="16"/>
      <c r="T2886" s="16"/>
      <c r="W2886" s="16"/>
      <c r="Y2886" s="16"/>
      <c r="AB2886" s="16"/>
      <c r="AD2886" s="16"/>
    </row>
    <row r="2887" spans="3:30" x14ac:dyDescent="0.6">
      <c r="C2887" s="16"/>
      <c r="E2887" s="16"/>
      <c r="H2887" s="16"/>
      <c r="J2887" s="16"/>
      <c r="M2887" s="16"/>
      <c r="O2887" s="16"/>
      <c r="R2887" s="16"/>
      <c r="T2887" s="16"/>
      <c r="W2887" s="16"/>
      <c r="Y2887" s="16"/>
      <c r="AB2887" s="16"/>
      <c r="AD2887" s="16"/>
    </row>
    <row r="2888" spans="3:30" x14ac:dyDescent="0.6">
      <c r="C2888" s="16"/>
      <c r="E2888" s="16"/>
      <c r="H2888" s="16"/>
      <c r="J2888" s="16"/>
      <c r="M2888" s="16"/>
      <c r="O2888" s="16"/>
      <c r="R2888" s="16"/>
      <c r="T2888" s="16"/>
      <c r="W2888" s="16"/>
      <c r="Y2888" s="16"/>
      <c r="AB2888" s="16"/>
      <c r="AD2888" s="16"/>
    </row>
    <row r="2889" spans="3:30" x14ac:dyDescent="0.6">
      <c r="C2889" s="16"/>
      <c r="E2889" s="16"/>
      <c r="H2889" s="16"/>
      <c r="J2889" s="16"/>
      <c r="M2889" s="16"/>
      <c r="O2889" s="16"/>
      <c r="R2889" s="16"/>
      <c r="T2889" s="16"/>
      <c r="W2889" s="16"/>
      <c r="Y2889" s="16"/>
      <c r="AB2889" s="16"/>
      <c r="AD2889" s="16"/>
    </row>
    <row r="2890" spans="3:30" x14ac:dyDescent="0.6">
      <c r="C2890" s="16"/>
      <c r="E2890" s="16"/>
      <c r="H2890" s="16"/>
      <c r="J2890" s="16"/>
      <c r="M2890" s="16"/>
      <c r="O2890" s="16"/>
      <c r="R2890" s="16"/>
      <c r="T2890" s="16"/>
      <c r="W2890" s="16"/>
      <c r="Y2890" s="16"/>
      <c r="AB2890" s="16"/>
      <c r="AD2890" s="16"/>
    </row>
    <row r="2891" spans="3:30" x14ac:dyDescent="0.6">
      <c r="C2891" s="16"/>
      <c r="E2891" s="16"/>
      <c r="H2891" s="16"/>
      <c r="J2891" s="16"/>
      <c r="M2891" s="16"/>
      <c r="O2891" s="16"/>
      <c r="R2891" s="16"/>
      <c r="T2891" s="16"/>
      <c r="W2891" s="16"/>
      <c r="Y2891" s="16"/>
      <c r="AB2891" s="16"/>
      <c r="AD2891" s="16"/>
    </row>
    <row r="2892" spans="3:30" x14ac:dyDescent="0.6">
      <c r="C2892" s="16"/>
      <c r="E2892" s="16"/>
      <c r="H2892" s="16"/>
      <c r="J2892" s="16"/>
      <c r="M2892" s="16"/>
      <c r="O2892" s="16"/>
      <c r="R2892" s="16"/>
      <c r="T2892" s="16"/>
      <c r="W2892" s="16"/>
      <c r="Y2892" s="16"/>
      <c r="AB2892" s="16"/>
      <c r="AD2892" s="16"/>
    </row>
    <row r="2893" spans="3:30" x14ac:dyDescent="0.6">
      <c r="C2893" s="16"/>
      <c r="E2893" s="16"/>
      <c r="H2893" s="16"/>
      <c r="J2893" s="16"/>
      <c r="M2893" s="16"/>
      <c r="O2893" s="16"/>
      <c r="R2893" s="16"/>
      <c r="T2893" s="16"/>
      <c r="W2893" s="16"/>
      <c r="Y2893" s="16"/>
      <c r="AB2893" s="16"/>
      <c r="AD2893" s="16"/>
    </row>
    <row r="2894" spans="3:30" x14ac:dyDescent="0.6">
      <c r="C2894" s="16"/>
      <c r="E2894" s="16"/>
      <c r="H2894" s="16"/>
      <c r="J2894" s="16"/>
      <c r="M2894" s="16"/>
      <c r="O2894" s="16"/>
      <c r="R2894" s="16"/>
      <c r="T2894" s="16"/>
      <c r="W2894" s="16"/>
      <c r="Y2894" s="16"/>
      <c r="AB2894" s="16"/>
      <c r="AD2894" s="16"/>
    </row>
    <row r="2895" spans="3:30" x14ac:dyDescent="0.6">
      <c r="C2895" s="16"/>
      <c r="E2895" s="16"/>
      <c r="H2895" s="16"/>
      <c r="J2895" s="16"/>
      <c r="M2895" s="16"/>
      <c r="O2895" s="16"/>
      <c r="R2895" s="16"/>
      <c r="T2895" s="16"/>
      <c r="W2895" s="16"/>
      <c r="Y2895" s="16"/>
      <c r="AB2895" s="16"/>
      <c r="AD2895" s="16"/>
    </row>
    <row r="2896" spans="3:30" x14ac:dyDescent="0.6">
      <c r="C2896" s="16"/>
      <c r="E2896" s="16"/>
      <c r="H2896" s="16"/>
      <c r="J2896" s="16"/>
      <c r="M2896" s="16"/>
      <c r="O2896" s="16"/>
      <c r="R2896" s="16"/>
      <c r="T2896" s="16"/>
      <c r="W2896" s="16"/>
      <c r="Y2896" s="16"/>
      <c r="AB2896" s="16"/>
      <c r="AD2896" s="16"/>
    </row>
    <row r="2897" spans="3:30" x14ac:dyDescent="0.6">
      <c r="C2897" s="16"/>
      <c r="E2897" s="16"/>
      <c r="H2897" s="16"/>
      <c r="J2897" s="16"/>
      <c r="M2897" s="16"/>
      <c r="O2897" s="16"/>
      <c r="R2897" s="16"/>
      <c r="T2897" s="16"/>
      <c r="W2897" s="16"/>
      <c r="Y2897" s="16"/>
      <c r="AB2897" s="16"/>
      <c r="AD2897" s="16"/>
    </row>
    <row r="2898" spans="3:30" x14ac:dyDescent="0.6">
      <c r="C2898" s="16"/>
      <c r="E2898" s="16"/>
      <c r="H2898" s="16"/>
      <c r="J2898" s="16"/>
      <c r="M2898" s="16"/>
      <c r="O2898" s="16"/>
      <c r="R2898" s="16"/>
      <c r="T2898" s="16"/>
      <c r="W2898" s="16"/>
      <c r="Y2898" s="16"/>
      <c r="AB2898" s="16"/>
      <c r="AD2898" s="16"/>
    </row>
    <row r="2899" spans="3:30" x14ac:dyDescent="0.6">
      <c r="C2899" s="16"/>
      <c r="E2899" s="16"/>
      <c r="H2899" s="16"/>
      <c r="J2899" s="16"/>
      <c r="M2899" s="16"/>
      <c r="O2899" s="16"/>
      <c r="R2899" s="16"/>
      <c r="T2899" s="16"/>
      <c r="W2899" s="16"/>
      <c r="Y2899" s="16"/>
      <c r="AB2899" s="16"/>
      <c r="AD2899" s="16"/>
    </row>
    <row r="2900" spans="3:30" x14ac:dyDescent="0.6">
      <c r="C2900" s="16"/>
      <c r="E2900" s="16"/>
      <c r="H2900" s="16"/>
      <c r="J2900" s="16"/>
      <c r="M2900" s="16"/>
      <c r="O2900" s="16"/>
      <c r="R2900" s="16"/>
      <c r="T2900" s="16"/>
      <c r="W2900" s="16"/>
      <c r="Y2900" s="16"/>
      <c r="AB2900" s="16"/>
      <c r="AD2900" s="16"/>
    </row>
    <row r="2901" spans="3:30" x14ac:dyDescent="0.6">
      <c r="C2901" s="16"/>
      <c r="E2901" s="16"/>
      <c r="H2901" s="16"/>
      <c r="J2901" s="16"/>
      <c r="M2901" s="16"/>
      <c r="O2901" s="16"/>
      <c r="R2901" s="16"/>
      <c r="T2901" s="16"/>
      <c r="W2901" s="16"/>
      <c r="Y2901" s="16"/>
      <c r="AB2901" s="16"/>
      <c r="AD2901" s="16"/>
    </row>
    <row r="2902" spans="3:30" x14ac:dyDescent="0.6">
      <c r="C2902" s="16"/>
      <c r="E2902" s="16"/>
      <c r="H2902" s="16"/>
      <c r="J2902" s="16"/>
      <c r="M2902" s="16"/>
      <c r="O2902" s="16"/>
      <c r="R2902" s="16"/>
      <c r="T2902" s="16"/>
      <c r="W2902" s="16"/>
      <c r="Y2902" s="16"/>
      <c r="AB2902" s="16"/>
      <c r="AD2902" s="16"/>
    </row>
    <row r="2903" spans="3:30" x14ac:dyDescent="0.6">
      <c r="C2903" s="16"/>
      <c r="E2903" s="16"/>
      <c r="H2903" s="16"/>
      <c r="J2903" s="16"/>
      <c r="M2903" s="16"/>
      <c r="O2903" s="16"/>
      <c r="R2903" s="16"/>
      <c r="T2903" s="16"/>
      <c r="W2903" s="16"/>
      <c r="Y2903" s="16"/>
      <c r="AB2903" s="16"/>
      <c r="AD2903" s="16"/>
    </row>
    <row r="2904" spans="3:30" x14ac:dyDescent="0.6">
      <c r="C2904" s="16"/>
      <c r="E2904" s="16"/>
      <c r="H2904" s="16"/>
      <c r="J2904" s="16"/>
      <c r="M2904" s="16"/>
      <c r="O2904" s="16"/>
      <c r="R2904" s="16"/>
      <c r="T2904" s="16"/>
      <c r="W2904" s="16"/>
      <c r="Y2904" s="16"/>
      <c r="AB2904" s="16"/>
      <c r="AD2904" s="16"/>
    </row>
    <row r="2905" spans="3:30" x14ac:dyDescent="0.6">
      <c r="C2905" s="16"/>
      <c r="E2905" s="16"/>
      <c r="H2905" s="16"/>
      <c r="J2905" s="16"/>
      <c r="M2905" s="16"/>
      <c r="O2905" s="16"/>
      <c r="R2905" s="16"/>
      <c r="T2905" s="16"/>
      <c r="W2905" s="16"/>
      <c r="Y2905" s="16"/>
      <c r="AB2905" s="16"/>
      <c r="AD2905" s="16"/>
    </row>
    <row r="2906" spans="3:30" x14ac:dyDescent="0.6">
      <c r="C2906" s="16"/>
      <c r="E2906" s="16"/>
      <c r="H2906" s="16"/>
      <c r="J2906" s="16"/>
      <c r="M2906" s="16"/>
      <c r="O2906" s="16"/>
      <c r="R2906" s="16"/>
      <c r="T2906" s="16"/>
      <c r="W2906" s="16"/>
      <c r="Y2906" s="16"/>
      <c r="AB2906" s="16"/>
      <c r="AD2906" s="16"/>
    </row>
    <row r="2907" spans="3:30" x14ac:dyDescent="0.6">
      <c r="C2907" s="16"/>
      <c r="E2907" s="16"/>
      <c r="H2907" s="16"/>
      <c r="J2907" s="16"/>
      <c r="M2907" s="16"/>
      <c r="O2907" s="16"/>
      <c r="R2907" s="16"/>
      <c r="T2907" s="16"/>
      <c r="W2907" s="16"/>
      <c r="Y2907" s="16"/>
      <c r="AB2907" s="16"/>
      <c r="AD2907" s="16"/>
    </row>
    <row r="2908" spans="3:30" x14ac:dyDescent="0.6">
      <c r="C2908" s="16"/>
      <c r="E2908" s="16"/>
      <c r="H2908" s="16"/>
      <c r="J2908" s="16"/>
      <c r="M2908" s="16"/>
      <c r="O2908" s="16"/>
      <c r="R2908" s="16"/>
      <c r="T2908" s="16"/>
      <c r="W2908" s="16"/>
      <c r="Y2908" s="16"/>
      <c r="AB2908" s="16"/>
      <c r="AD2908" s="16"/>
    </row>
    <row r="2909" spans="3:30" x14ac:dyDescent="0.6">
      <c r="C2909" s="16"/>
      <c r="E2909" s="16"/>
      <c r="H2909" s="16"/>
      <c r="J2909" s="16"/>
      <c r="M2909" s="16"/>
      <c r="O2909" s="16"/>
      <c r="R2909" s="16"/>
      <c r="T2909" s="16"/>
      <c r="W2909" s="16"/>
      <c r="Y2909" s="16"/>
      <c r="AB2909" s="16"/>
      <c r="AD2909" s="16"/>
    </row>
    <row r="2910" spans="3:30" x14ac:dyDescent="0.6">
      <c r="C2910" s="16"/>
      <c r="E2910" s="16"/>
      <c r="H2910" s="16"/>
      <c r="J2910" s="16"/>
      <c r="M2910" s="16"/>
      <c r="O2910" s="16"/>
      <c r="R2910" s="16"/>
      <c r="T2910" s="16"/>
      <c r="W2910" s="16"/>
      <c r="Y2910" s="16"/>
      <c r="AB2910" s="16"/>
      <c r="AD2910" s="16"/>
    </row>
    <row r="2911" spans="3:30" x14ac:dyDescent="0.6">
      <c r="C2911" s="16"/>
      <c r="E2911" s="16"/>
      <c r="H2911" s="16"/>
      <c r="J2911" s="16"/>
      <c r="M2911" s="16"/>
      <c r="O2911" s="16"/>
      <c r="R2911" s="16"/>
      <c r="T2911" s="16"/>
      <c r="W2911" s="16"/>
      <c r="Y2911" s="16"/>
      <c r="AB2911" s="16"/>
      <c r="AD2911" s="16"/>
    </row>
    <row r="2912" spans="3:30" x14ac:dyDescent="0.6">
      <c r="C2912" s="16"/>
      <c r="E2912" s="16"/>
      <c r="H2912" s="16"/>
      <c r="J2912" s="16"/>
      <c r="M2912" s="16"/>
      <c r="O2912" s="16"/>
      <c r="R2912" s="16"/>
      <c r="T2912" s="16"/>
      <c r="W2912" s="16"/>
      <c r="Y2912" s="16"/>
      <c r="AB2912" s="16"/>
      <c r="AD2912" s="16"/>
    </row>
    <row r="2913" spans="3:30" x14ac:dyDescent="0.6">
      <c r="C2913" s="16"/>
      <c r="E2913" s="16"/>
      <c r="H2913" s="16"/>
      <c r="J2913" s="16"/>
      <c r="M2913" s="16"/>
      <c r="O2913" s="16"/>
      <c r="R2913" s="16"/>
      <c r="T2913" s="16"/>
      <c r="W2913" s="16"/>
      <c r="Y2913" s="16"/>
      <c r="AB2913" s="16"/>
      <c r="AD2913" s="16"/>
    </row>
    <row r="2914" spans="3:30" x14ac:dyDescent="0.6">
      <c r="C2914" s="16"/>
      <c r="E2914" s="16"/>
      <c r="H2914" s="16"/>
      <c r="J2914" s="16"/>
      <c r="M2914" s="16"/>
      <c r="O2914" s="16"/>
      <c r="R2914" s="16"/>
      <c r="T2914" s="16"/>
      <c r="W2914" s="16"/>
      <c r="Y2914" s="16"/>
      <c r="AB2914" s="16"/>
      <c r="AD2914" s="16"/>
    </row>
    <row r="2915" spans="3:30" x14ac:dyDescent="0.6">
      <c r="C2915" s="16"/>
      <c r="E2915" s="16"/>
      <c r="H2915" s="16"/>
      <c r="J2915" s="16"/>
      <c r="M2915" s="16"/>
      <c r="O2915" s="16"/>
      <c r="R2915" s="16"/>
      <c r="T2915" s="16"/>
      <c r="W2915" s="16"/>
      <c r="Y2915" s="16"/>
      <c r="AB2915" s="16"/>
      <c r="AD2915" s="16"/>
    </row>
    <row r="2916" spans="3:30" x14ac:dyDescent="0.6">
      <c r="C2916" s="16"/>
      <c r="E2916" s="16"/>
      <c r="H2916" s="16"/>
      <c r="J2916" s="16"/>
      <c r="M2916" s="16"/>
      <c r="O2916" s="16"/>
      <c r="R2916" s="16"/>
      <c r="T2916" s="16"/>
      <c r="W2916" s="16"/>
      <c r="Y2916" s="16"/>
      <c r="AB2916" s="16"/>
      <c r="AD2916" s="16"/>
    </row>
    <row r="2917" spans="3:30" x14ac:dyDescent="0.6">
      <c r="C2917" s="16"/>
      <c r="E2917" s="16"/>
      <c r="H2917" s="16"/>
      <c r="J2917" s="16"/>
      <c r="M2917" s="16"/>
      <c r="O2917" s="16"/>
      <c r="R2917" s="16"/>
      <c r="T2917" s="16"/>
      <c r="W2917" s="16"/>
      <c r="Y2917" s="16"/>
      <c r="AB2917" s="16"/>
      <c r="AD2917" s="16"/>
    </row>
    <row r="2918" spans="3:30" x14ac:dyDescent="0.6">
      <c r="C2918" s="16"/>
      <c r="E2918" s="16"/>
      <c r="H2918" s="16"/>
      <c r="J2918" s="16"/>
      <c r="M2918" s="16"/>
      <c r="O2918" s="16"/>
      <c r="R2918" s="16"/>
      <c r="T2918" s="16"/>
      <c r="W2918" s="16"/>
      <c r="Y2918" s="16"/>
      <c r="AB2918" s="16"/>
      <c r="AD2918" s="16"/>
    </row>
    <row r="2919" spans="3:30" x14ac:dyDescent="0.6">
      <c r="C2919" s="16"/>
      <c r="E2919" s="16"/>
      <c r="H2919" s="16"/>
      <c r="J2919" s="16"/>
      <c r="M2919" s="16"/>
      <c r="O2919" s="16"/>
      <c r="R2919" s="16"/>
      <c r="T2919" s="16"/>
      <c r="W2919" s="16"/>
      <c r="Y2919" s="16"/>
      <c r="AB2919" s="16"/>
      <c r="AD2919" s="16"/>
    </row>
    <row r="2920" spans="3:30" x14ac:dyDescent="0.6">
      <c r="C2920" s="16"/>
      <c r="E2920" s="16"/>
      <c r="H2920" s="16"/>
      <c r="J2920" s="16"/>
      <c r="M2920" s="16"/>
      <c r="O2920" s="16"/>
      <c r="R2920" s="16"/>
      <c r="T2920" s="16"/>
      <c r="W2920" s="16"/>
      <c r="Y2920" s="16"/>
      <c r="AB2920" s="16"/>
      <c r="AD2920" s="16"/>
    </row>
    <row r="2921" spans="3:30" x14ac:dyDescent="0.6">
      <c r="C2921" s="16"/>
      <c r="E2921" s="16"/>
      <c r="H2921" s="16"/>
      <c r="J2921" s="16"/>
      <c r="M2921" s="16"/>
      <c r="O2921" s="16"/>
      <c r="R2921" s="16"/>
      <c r="T2921" s="16"/>
      <c r="W2921" s="16"/>
      <c r="Y2921" s="16"/>
      <c r="AB2921" s="16"/>
      <c r="AD2921" s="16"/>
    </row>
    <row r="2922" spans="3:30" x14ac:dyDescent="0.6">
      <c r="C2922" s="16"/>
      <c r="E2922" s="16"/>
      <c r="H2922" s="16"/>
      <c r="J2922" s="16"/>
      <c r="M2922" s="16"/>
      <c r="O2922" s="16"/>
      <c r="R2922" s="16"/>
      <c r="T2922" s="16"/>
      <c r="W2922" s="16"/>
      <c r="Y2922" s="16"/>
      <c r="AB2922" s="16"/>
      <c r="AD2922" s="16"/>
    </row>
    <row r="2923" spans="3:30" x14ac:dyDescent="0.6">
      <c r="C2923" s="16"/>
      <c r="E2923" s="16"/>
      <c r="H2923" s="16"/>
      <c r="J2923" s="16"/>
      <c r="M2923" s="16"/>
      <c r="O2923" s="16"/>
      <c r="R2923" s="16"/>
      <c r="T2923" s="16"/>
      <c r="W2923" s="16"/>
      <c r="Y2923" s="16"/>
      <c r="AB2923" s="16"/>
      <c r="AD2923" s="16"/>
    </row>
    <row r="2924" spans="3:30" x14ac:dyDescent="0.6">
      <c r="C2924" s="16"/>
      <c r="E2924" s="16"/>
      <c r="H2924" s="16"/>
      <c r="J2924" s="16"/>
      <c r="M2924" s="16"/>
      <c r="O2924" s="16"/>
      <c r="R2924" s="16"/>
      <c r="T2924" s="16"/>
      <c r="W2924" s="16"/>
      <c r="Y2924" s="16"/>
      <c r="AB2924" s="16"/>
      <c r="AD2924" s="16"/>
    </row>
    <row r="2925" spans="3:30" x14ac:dyDescent="0.6">
      <c r="C2925" s="16"/>
      <c r="E2925" s="16"/>
      <c r="H2925" s="16"/>
      <c r="J2925" s="16"/>
      <c r="M2925" s="16"/>
      <c r="O2925" s="16"/>
      <c r="R2925" s="16"/>
      <c r="T2925" s="16"/>
      <c r="W2925" s="16"/>
      <c r="Y2925" s="16"/>
      <c r="AB2925" s="16"/>
      <c r="AD2925" s="16"/>
    </row>
    <row r="2926" spans="3:30" x14ac:dyDescent="0.6">
      <c r="C2926" s="16"/>
      <c r="E2926" s="16"/>
      <c r="H2926" s="16"/>
      <c r="J2926" s="16"/>
      <c r="M2926" s="16"/>
      <c r="O2926" s="16"/>
      <c r="R2926" s="16"/>
      <c r="T2926" s="16"/>
      <c r="W2926" s="16"/>
      <c r="Y2926" s="16"/>
      <c r="AB2926" s="16"/>
      <c r="AD2926" s="16"/>
    </row>
    <row r="2927" spans="3:30" x14ac:dyDescent="0.6">
      <c r="C2927" s="16"/>
      <c r="E2927" s="16"/>
      <c r="H2927" s="16"/>
      <c r="J2927" s="16"/>
      <c r="M2927" s="16"/>
      <c r="O2927" s="16"/>
      <c r="R2927" s="16"/>
      <c r="T2927" s="16"/>
      <c r="W2927" s="16"/>
      <c r="Y2927" s="16"/>
      <c r="AB2927" s="16"/>
      <c r="AD2927" s="16"/>
    </row>
    <row r="2928" spans="3:30" x14ac:dyDescent="0.6">
      <c r="C2928" s="16"/>
      <c r="E2928" s="16"/>
      <c r="H2928" s="16"/>
      <c r="J2928" s="16"/>
      <c r="M2928" s="16"/>
      <c r="O2928" s="16"/>
      <c r="R2928" s="16"/>
      <c r="T2928" s="16"/>
      <c r="W2928" s="16"/>
      <c r="Y2928" s="16"/>
      <c r="AB2928" s="16"/>
      <c r="AD2928" s="16"/>
    </row>
    <row r="2929" spans="3:30" x14ac:dyDescent="0.6">
      <c r="C2929" s="16"/>
      <c r="E2929" s="16"/>
      <c r="H2929" s="16"/>
      <c r="J2929" s="16"/>
      <c r="M2929" s="16"/>
      <c r="O2929" s="16"/>
      <c r="R2929" s="16"/>
      <c r="T2929" s="16"/>
      <c r="W2929" s="16"/>
      <c r="Y2929" s="16"/>
      <c r="AB2929" s="16"/>
      <c r="AD2929" s="16"/>
    </row>
    <row r="2930" spans="3:30" x14ac:dyDescent="0.6">
      <c r="C2930" s="16"/>
      <c r="E2930" s="16"/>
      <c r="H2930" s="16"/>
      <c r="J2930" s="16"/>
      <c r="M2930" s="16"/>
      <c r="O2930" s="16"/>
      <c r="R2930" s="16"/>
      <c r="T2930" s="16"/>
      <c r="W2930" s="16"/>
      <c r="Y2930" s="16"/>
      <c r="AB2930" s="16"/>
      <c r="AD2930" s="16"/>
    </row>
    <row r="2931" spans="3:30" x14ac:dyDescent="0.6">
      <c r="C2931" s="16"/>
      <c r="E2931" s="16"/>
      <c r="H2931" s="16"/>
      <c r="J2931" s="16"/>
      <c r="M2931" s="16"/>
      <c r="O2931" s="16"/>
      <c r="R2931" s="16"/>
      <c r="T2931" s="16"/>
      <c r="W2931" s="16"/>
      <c r="Y2931" s="16"/>
      <c r="AB2931" s="16"/>
      <c r="AD2931" s="16"/>
    </row>
    <row r="2932" spans="3:30" x14ac:dyDescent="0.6">
      <c r="C2932" s="16"/>
      <c r="E2932" s="16"/>
      <c r="H2932" s="16"/>
      <c r="J2932" s="16"/>
      <c r="M2932" s="16"/>
      <c r="O2932" s="16"/>
      <c r="R2932" s="16"/>
      <c r="T2932" s="16"/>
      <c r="W2932" s="16"/>
      <c r="Y2932" s="16"/>
      <c r="AB2932" s="16"/>
      <c r="AD2932" s="16"/>
    </row>
    <row r="2933" spans="3:30" x14ac:dyDescent="0.6">
      <c r="C2933" s="16"/>
      <c r="E2933" s="16"/>
      <c r="H2933" s="16"/>
      <c r="J2933" s="16"/>
      <c r="M2933" s="16"/>
      <c r="O2933" s="16"/>
      <c r="R2933" s="16"/>
      <c r="T2933" s="16"/>
      <c r="W2933" s="16"/>
      <c r="Y2933" s="16"/>
      <c r="AB2933" s="16"/>
      <c r="AD2933" s="16"/>
    </row>
    <row r="2934" spans="3:30" x14ac:dyDescent="0.6">
      <c r="C2934" s="16"/>
      <c r="E2934" s="16"/>
      <c r="H2934" s="16"/>
      <c r="J2934" s="16"/>
      <c r="M2934" s="16"/>
      <c r="O2934" s="16"/>
      <c r="R2934" s="16"/>
      <c r="T2934" s="16"/>
      <c r="W2934" s="16"/>
      <c r="Y2934" s="16"/>
      <c r="AB2934" s="16"/>
      <c r="AD2934" s="16"/>
    </row>
    <row r="2935" spans="3:30" x14ac:dyDescent="0.6">
      <c r="C2935" s="16"/>
      <c r="E2935" s="16"/>
      <c r="H2935" s="16"/>
      <c r="J2935" s="16"/>
      <c r="M2935" s="16"/>
      <c r="O2935" s="16"/>
      <c r="R2935" s="16"/>
      <c r="T2935" s="16"/>
      <c r="W2935" s="16"/>
      <c r="Y2935" s="16"/>
      <c r="AB2935" s="16"/>
      <c r="AD2935" s="16"/>
    </row>
    <row r="2936" spans="3:30" x14ac:dyDescent="0.6">
      <c r="C2936" s="16"/>
      <c r="E2936" s="16"/>
      <c r="H2936" s="16"/>
      <c r="J2936" s="16"/>
      <c r="M2936" s="16"/>
      <c r="O2936" s="16"/>
      <c r="R2936" s="16"/>
      <c r="T2936" s="16"/>
      <c r="W2936" s="16"/>
      <c r="Y2936" s="16"/>
      <c r="AB2936" s="16"/>
      <c r="AD2936" s="16"/>
    </row>
    <row r="2937" spans="3:30" x14ac:dyDescent="0.6">
      <c r="C2937" s="16"/>
      <c r="E2937" s="16"/>
      <c r="H2937" s="16"/>
      <c r="J2937" s="16"/>
      <c r="M2937" s="16"/>
      <c r="O2937" s="16"/>
      <c r="R2937" s="16"/>
      <c r="T2937" s="16"/>
      <c r="W2937" s="16"/>
      <c r="Y2937" s="16"/>
      <c r="AB2937" s="16"/>
      <c r="AD2937" s="16"/>
    </row>
    <row r="2938" spans="3:30" x14ac:dyDescent="0.6">
      <c r="C2938" s="16"/>
      <c r="E2938" s="16"/>
      <c r="H2938" s="16"/>
      <c r="J2938" s="16"/>
      <c r="M2938" s="16"/>
      <c r="O2938" s="16"/>
      <c r="R2938" s="16"/>
      <c r="T2938" s="16"/>
      <c r="W2938" s="16"/>
      <c r="Y2938" s="16"/>
      <c r="AB2938" s="16"/>
      <c r="AD2938" s="16"/>
    </row>
    <row r="2939" spans="3:30" x14ac:dyDescent="0.6">
      <c r="C2939" s="16"/>
      <c r="E2939" s="16"/>
      <c r="H2939" s="16"/>
      <c r="J2939" s="16"/>
      <c r="M2939" s="16"/>
      <c r="O2939" s="16"/>
      <c r="R2939" s="16"/>
      <c r="T2939" s="16"/>
      <c r="W2939" s="16"/>
      <c r="Y2939" s="16"/>
      <c r="AB2939" s="16"/>
      <c r="AD2939" s="16"/>
    </row>
    <row r="2940" spans="3:30" x14ac:dyDescent="0.6">
      <c r="C2940" s="16"/>
      <c r="E2940" s="16"/>
      <c r="H2940" s="16"/>
      <c r="J2940" s="16"/>
      <c r="M2940" s="16"/>
      <c r="O2940" s="16"/>
      <c r="R2940" s="16"/>
      <c r="T2940" s="16"/>
      <c r="W2940" s="16"/>
      <c r="Y2940" s="16"/>
      <c r="AB2940" s="16"/>
      <c r="AD2940" s="16"/>
    </row>
    <row r="2941" spans="3:30" x14ac:dyDescent="0.6">
      <c r="C2941" s="16"/>
      <c r="E2941" s="16"/>
      <c r="H2941" s="16"/>
      <c r="J2941" s="16"/>
      <c r="M2941" s="16"/>
      <c r="O2941" s="16"/>
      <c r="R2941" s="16"/>
      <c r="T2941" s="16"/>
      <c r="W2941" s="16"/>
      <c r="Y2941" s="16"/>
      <c r="AB2941" s="16"/>
      <c r="AD2941" s="16"/>
    </row>
    <row r="2942" spans="3:30" x14ac:dyDescent="0.6">
      <c r="C2942" s="16"/>
      <c r="E2942" s="16"/>
      <c r="H2942" s="16"/>
      <c r="J2942" s="16"/>
      <c r="M2942" s="16"/>
      <c r="O2942" s="16"/>
      <c r="R2942" s="16"/>
      <c r="T2942" s="16"/>
      <c r="W2942" s="16"/>
      <c r="Y2942" s="16"/>
      <c r="AB2942" s="16"/>
      <c r="AD2942" s="16"/>
    </row>
    <row r="2943" spans="3:30" x14ac:dyDescent="0.6">
      <c r="C2943" s="16"/>
      <c r="E2943" s="16"/>
      <c r="H2943" s="16"/>
      <c r="J2943" s="16"/>
      <c r="M2943" s="16"/>
      <c r="O2943" s="16"/>
      <c r="R2943" s="16"/>
      <c r="T2943" s="16"/>
      <c r="W2943" s="16"/>
      <c r="Y2943" s="16"/>
      <c r="AB2943" s="16"/>
      <c r="AD2943" s="16"/>
    </row>
    <row r="2944" spans="3:30" x14ac:dyDescent="0.6">
      <c r="C2944" s="16"/>
      <c r="E2944" s="16"/>
      <c r="H2944" s="16"/>
      <c r="J2944" s="16"/>
      <c r="M2944" s="16"/>
      <c r="O2944" s="16"/>
      <c r="R2944" s="16"/>
      <c r="T2944" s="16"/>
      <c r="W2944" s="16"/>
      <c r="Y2944" s="16"/>
      <c r="AB2944" s="16"/>
      <c r="AD2944" s="16"/>
    </row>
    <row r="2945" spans="3:30" x14ac:dyDescent="0.6">
      <c r="C2945" s="16"/>
      <c r="E2945" s="16"/>
      <c r="H2945" s="16"/>
      <c r="J2945" s="16"/>
      <c r="M2945" s="16"/>
      <c r="O2945" s="16"/>
      <c r="R2945" s="16"/>
      <c r="T2945" s="16"/>
      <c r="W2945" s="16"/>
      <c r="Y2945" s="16"/>
      <c r="AB2945" s="16"/>
      <c r="AD2945" s="16"/>
    </row>
    <row r="2946" spans="3:30" x14ac:dyDescent="0.6">
      <c r="C2946" s="16"/>
      <c r="E2946" s="16"/>
      <c r="H2946" s="16"/>
      <c r="J2946" s="16"/>
      <c r="M2946" s="16"/>
      <c r="O2946" s="16"/>
      <c r="R2946" s="16"/>
      <c r="T2946" s="16"/>
      <c r="W2946" s="16"/>
      <c r="Y2946" s="16"/>
      <c r="AB2946" s="16"/>
      <c r="AD2946" s="16"/>
    </row>
    <row r="2947" spans="3:30" x14ac:dyDescent="0.6">
      <c r="C2947" s="16"/>
      <c r="E2947" s="16"/>
      <c r="H2947" s="16"/>
      <c r="J2947" s="16"/>
      <c r="M2947" s="16"/>
      <c r="O2947" s="16"/>
      <c r="R2947" s="16"/>
      <c r="T2947" s="16"/>
      <c r="W2947" s="16"/>
      <c r="Y2947" s="16"/>
      <c r="AB2947" s="16"/>
      <c r="AD2947" s="16"/>
    </row>
    <row r="2948" spans="3:30" x14ac:dyDescent="0.6">
      <c r="C2948" s="16"/>
      <c r="E2948" s="16"/>
      <c r="H2948" s="16"/>
      <c r="J2948" s="16"/>
      <c r="M2948" s="16"/>
      <c r="O2948" s="16"/>
      <c r="R2948" s="16"/>
      <c r="T2948" s="16"/>
      <c r="W2948" s="16"/>
      <c r="Y2948" s="16"/>
      <c r="AB2948" s="16"/>
      <c r="AD2948" s="16"/>
    </row>
    <row r="2949" spans="3:30" x14ac:dyDescent="0.6">
      <c r="C2949" s="16"/>
      <c r="E2949" s="16"/>
      <c r="H2949" s="16"/>
      <c r="J2949" s="16"/>
      <c r="M2949" s="16"/>
      <c r="O2949" s="16"/>
      <c r="R2949" s="16"/>
      <c r="T2949" s="16"/>
      <c r="W2949" s="16"/>
      <c r="Y2949" s="16"/>
      <c r="AB2949" s="16"/>
      <c r="AD2949" s="16"/>
    </row>
    <row r="2950" spans="3:30" x14ac:dyDescent="0.6">
      <c r="C2950" s="16"/>
      <c r="E2950" s="16"/>
      <c r="H2950" s="16"/>
      <c r="J2950" s="16"/>
      <c r="M2950" s="16"/>
      <c r="O2950" s="16"/>
      <c r="R2950" s="16"/>
      <c r="T2950" s="16"/>
      <c r="W2950" s="16"/>
      <c r="Y2950" s="16"/>
      <c r="AB2950" s="16"/>
      <c r="AD2950" s="16"/>
    </row>
    <row r="2951" spans="3:30" x14ac:dyDescent="0.6">
      <c r="C2951" s="16"/>
      <c r="E2951" s="16"/>
      <c r="H2951" s="16"/>
      <c r="J2951" s="16"/>
      <c r="M2951" s="16"/>
      <c r="O2951" s="16"/>
      <c r="R2951" s="16"/>
      <c r="T2951" s="16"/>
      <c r="W2951" s="16"/>
      <c r="Y2951" s="16"/>
      <c r="AB2951" s="16"/>
      <c r="AD2951" s="16"/>
    </row>
    <row r="2952" spans="3:30" x14ac:dyDescent="0.6">
      <c r="C2952" s="16"/>
      <c r="E2952" s="16"/>
      <c r="H2952" s="16"/>
      <c r="J2952" s="16"/>
      <c r="M2952" s="16"/>
      <c r="O2952" s="16"/>
      <c r="R2952" s="16"/>
      <c r="T2952" s="16"/>
      <c r="W2952" s="16"/>
      <c r="Y2952" s="16"/>
      <c r="AB2952" s="16"/>
      <c r="AD2952" s="16"/>
    </row>
    <row r="2953" spans="3:30" x14ac:dyDescent="0.6">
      <c r="C2953" s="16"/>
      <c r="E2953" s="16"/>
      <c r="H2953" s="16"/>
      <c r="J2953" s="16"/>
      <c r="M2953" s="16"/>
      <c r="O2953" s="16"/>
      <c r="R2953" s="16"/>
      <c r="T2953" s="16"/>
      <c r="W2953" s="16"/>
      <c r="Y2953" s="16"/>
      <c r="AB2953" s="16"/>
      <c r="AD2953" s="16"/>
    </row>
    <row r="2954" spans="3:30" x14ac:dyDescent="0.6">
      <c r="C2954" s="16"/>
      <c r="E2954" s="16"/>
      <c r="H2954" s="16"/>
      <c r="J2954" s="16"/>
      <c r="M2954" s="16"/>
      <c r="O2954" s="16"/>
      <c r="R2954" s="16"/>
      <c r="T2954" s="16"/>
      <c r="W2954" s="16"/>
      <c r="Y2954" s="16"/>
      <c r="AB2954" s="16"/>
      <c r="AD2954" s="16"/>
    </row>
    <row r="2955" spans="3:30" x14ac:dyDescent="0.6">
      <c r="C2955" s="16"/>
      <c r="E2955" s="16"/>
      <c r="H2955" s="16"/>
      <c r="J2955" s="16"/>
      <c r="M2955" s="16"/>
      <c r="O2955" s="16"/>
      <c r="R2955" s="16"/>
      <c r="T2955" s="16"/>
      <c r="W2955" s="16"/>
      <c r="Y2955" s="16"/>
      <c r="AB2955" s="16"/>
      <c r="AD2955" s="16"/>
    </row>
    <row r="2956" spans="3:30" x14ac:dyDescent="0.6">
      <c r="C2956" s="16"/>
      <c r="E2956" s="16"/>
      <c r="H2956" s="16"/>
      <c r="J2956" s="16"/>
      <c r="M2956" s="16"/>
      <c r="O2956" s="16"/>
      <c r="R2956" s="16"/>
      <c r="T2956" s="16"/>
      <c r="W2956" s="16"/>
      <c r="Y2956" s="16"/>
      <c r="AB2956" s="16"/>
      <c r="AD2956" s="16"/>
    </row>
    <row r="2957" spans="3:30" x14ac:dyDescent="0.6">
      <c r="C2957" s="16"/>
      <c r="E2957" s="16"/>
      <c r="H2957" s="16"/>
      <c r="J2957" s="16"/>
      <c r="M2957" s="16"/>
      <c r="O2957" s="16"/>
      <c r="R2957" s="16"/>
      <c r="T2957" s="16"/>
      <c r="W2957" s="16"/>
      <c r="Y2957" s="16"/>
      <c r="AB2957" s="16"/>
      <c r="AD2957" s="16"/>
    </row>
    <row r="2958" spans="3:30" x14ac:dyDescent="0.6">
      <c r="C2958" s="16"/>
      <c r="E2958" s="16"/>
      <c r="H2958" s="16"/>
      <c r="J2958" s="16"/>
      <c r="M2958" s="16"/>
      <c r="O2958" s="16"/>
      <c r="R2958" s="16"/>
      <c r="T2958" s="16"/>
      <c r="W2958" s="16"/>
      <c r="Y2958" s="16"/>
      <c r="AB2958" s="16"/>
      <c r="AD2958" s="16"/>
    </row>
    <row r="2959" spans="3:30" x14ac:dyDescent="0.6">
      <c r="C2959" s="16"/>
      <c r="E2959" s="16"/>
      <c r="H2959" s="16"/>
      <c r="J2959" s="16"/>
      <c r="M2959" s="16"/>
      <c r="O2959" s="16"/>
      <c r="R2959" s="16"/>
      <c r="T2959" s="16"/>
      <c r="W2959" s="16"/>
      <c r="Y2959" s="16"/>
      <c r="AB2959" s="16"/>
      <c r="AD2959" s="16"/>
    </row>
    <row r="2960" spans="3:30" x14ac:dyDescent="0.6">
      <c r="C2960" s="16"/>
      <c r="E2960" s="16"/>
      <c r="H2960" s="16"/>
      <c r="J2960" s="16"/>
      <c r="M2960" s="16"/>
      <c r="O2960" s="16"/>
      <c r="R2960" s="16"/>
      <c r="T2960" s="16"/>
      <c r="W2960" s="16"/>
      <c r="Y2960" s="16"/>
      <c r="AB2960" s="16"/>
      <c r="AD2960" s="16"/>
    </row>
    <row r="2961" spans="3:30" x14ac:dyDescent="0.6">
      <c r="C2961" s="16"/>
      <c r="E2961" s="16"/>
      <c r="H2961" s="16"/>
      <c r="J2961" s="16"/>
      <c r="M2961" s="16"/>
      <c r="O2961" s="16"/>
      <c r="R2961" s="16"/>
      <c r="T2961" s="16"/>
      <c r="W2961" s="16"/>
      <c r="Y2961" s="16"/>
      <c r="AB2961" s="16"/>
      <c r="AD2961" s="16"/>
    </row>
    <row r="2962" spans="3:30" x14ac:dyDescent="0.6">
      <c r="C2962" s="16"/>
      <c r="E2962" s="16"/>
      <c r="H2962" s="16"/>
      <c r="J2962" s="16"/>
      <c r="M2962" s="16"/>
      <c r="O2962" s="16"/>
      <c r="R2962" s="16"/>
      <c r="T2962" s="16"/>
      <c r="W2962" s="16"/>
      <c r="Y2962" s="16"/>
      <c r="AB2962" s="16"/>
      <c r="AD2962" s="16"/>
    </row>
    <row r="2963" spans="3:30" x14ac:dyDescent="0.6">
      <c r="C2963" s="16"/>
      <c r="E2963" s="16"/>
      <c r="H2963" s="16"/>
      <c r="J2963" s="16"/>
      <c r="M2963" s="16"/>
      <c r="O2963" s="16"/>
      <c r="R2963" s="16"/>
      <c r="T2963" s="16"/>
      <c r="W2963" s="16"/>
      <c r="Y2963" s="16"/>
      <c r="AB2963" s="16"/>
      <c r="AD2963" s="16"/>
    </row>
    <row r="2964" spans="3:30" x14ac:dyDescent="0.6">
      <c r="C2964" s="16"/>
      <c r="E2964" s="16"/>
      <c r="H2964" s="16"/>
      <c r="J2964" s="16"/>
      <c r="M2964" s="16"/>
      <c r="O2964" s="16"/>
      <c r="R2964" s="16"/>
      <c r="T2964" s="16"/>
      <c r="W2964" s="16"/>
      <c r="Y2964" s="16"/>
      <c r="AB2964" s="16"/>
      <c r="AD2964" s="16"/>
    </row>
    <row r="2965" spans="3:30" x14ac:dyDescent="0.6">
      <c r="C2965" s="16"/>
      <c r="E2965" s="16"/>
      <c r="H2965" s="16"/>
      <c r="J2965" s="16"/>
      <c r="M2965" s="16"/>
      <c r="O2965" s="16"/>
      <c r="R2965" s="16"/>
      <c r="T2965" s="16"/>
      <c r="W2965" s="16"/>
      <c r="Y2965" s="16"/>
      <c r="AB2965" s="16"/>
      <c r="AD2965" s="16"/>
    </row>
    <row r="2966" spans="3:30" x14ac:dyDescent="0.6">
      <c r="C2966" s="16"/>
      <c r="E2966" s="16"/>
      <c r="H2966" s="16"/>
      <c r="J2966" s="16"/>
      <c r="M2966" s="16"/>
      <c r="O2966" s="16"/>
      <c r="R2966" s="16"/>
      <c r="T2966" s="16"/>
      <c r="W2966" s="16"/>
      <c r="Y2966" s="16"/>
      <c r="AB2966" s="16"/>
      <c r="AD2966" s="16"/>
    </row>
    <row r="2967" spans="3:30" x14ac:dyDescent="0.6">
      <c r="C2967" s="16"/>
      <c r="E2967" s="16"/>
      <c r="H2967" s="16"/>
      <c r="J2967" s="16"/>
      <c r="M2967" s="16"/>
      <c r="O2967" s="16"/>
      <c r="R2967" s="16"/>
      <c r="T2967" s="16"/>
      <c r="W2967" s="16"/>
      <c r="Y2967" s="16"/>
      <c r="AB2967" s="16"/>
      <c r="AD2967" s="16"/>
    </row>
    <row r="2968" spans="3:30" x14ac:dyDescent="0.6">
      <c r="C2968" s="16"/>
      <c r="E2968" s="16"/>
      <c r="H2968" s="16"/>
      <c r="J2968" s="16"/>
      <c r="M2968" s="16"/>
      <c r="O2968" s="16"/>
      <c r="R2968" s="16"/>
      <c r="T2968" s="16"/>
      <c r="W2968" s="16"/>
      <c r="Y2968" s="16"/>
      <c r="AB2968" s="16"/>
      <c r="AD2968" s="16"/>
    </row>
    <row r="2969" spans="3:30" x14ac:dyDescent="0.6">
      <c r="C2969" s="16"/>
      <c r="E2969" s="16"/>
      <c r="H2969" s="16"/>
      <c r="J2969" s="16"/>
      <c r="M2969" s="16"/>
      <c r="O2969" s="16"/>
      <c r="R2969" s="16"/>
      <c r="T2969" s="16"/>
      <c r="W2969" s="16"/>
      <c r="Y2969" s="16"/>
      <c r="AB2969" s="16"/>
      <c r="AD2969" s="16"/>
    </row>
    <row r="2970" spans="3:30" x14ac:dyDescent="0.6">
      <c r="C2970" s="16"/>
      <c r="E2970" s="16"/>
      <c r="H2970" s="16"/>
      <c r="J2970" s="16"/>
      <c r="M2970" s="16"/>
      <c r="O2970" s="16"/>
      <c r="R2970" s="16"/>
      <c r="T2970" s="16"/>
      <c r="W2970" s="16"/>
      <c r="Y2970" s="16"/>
      <c r="AB2970" s="16"/>
      <c r="AD2970" s="16"/>
    </row>
    <row r="2971" spans="3:30" x14ac:dyDescent="0.6">
      <c r="C2971" s="16"/>
      <c r="E2971" s="16"/>
      <c r="H2971" s="16"/>
      <c r="J2971" s="16"/>
      <c r="M2971" s="16"/>
      <c r="O2971" s="16"/>
      <c r="R2971" s="16"/>
      <c r="T2971" s="16"/>
      <c r="W2971" s="16"/>
      <c r="Y2971" s="16"/>
      <c r="AB2971" s="16"/>
      <c r="AD2971" s="16"/>
    </row>
    <row r="2972" spans="3:30" x14ac:dyDescent="0.6">
      <c r="C2972" s="16"/>
      <c r="E2972" s="16"/>
      <c r="H2972" s="16"/>
      <c r="J2972" s="16"/>
      <c r="M2972" s="16"/>
      <c r="O2972" s="16"/>
      <c r="R2972" s="16"/>
      <c r="T2972" s="16"/>
      <c r="W2972" s="16"/>
      <c r="Y2972" s="16"/>
      <c r="AB2972" s="16"/>
      <c r="AD2972" s="16"/>
    </row>
    <row r="2973" spans="3:30" x14ac:dyDescent="0.6">
      <c r="C2973" s="16"/>
      <c r="E2973" s="16"/>
      <c r="H2973" s="16"/>
      <c r="J2973" s="16"/>
      <c r="M2973" s="16"/>
      <c r="O2973" s="16"/>
      <c r="R2973" s="16"/>
      <c r="T2973" s="16"/>
      <c r="W2973" s="16"/>
      <c r="Y2973" s="16"/>
      <c r="AB2973" s="16"/>
      <c r="AD2973" s="16"/>
    </row>
    <row r="2974" spans="3:30" x14ac:dyDescent="0.6">
      <c r="C2974" s="16"/>
      <c r="E2974" s="16"/>
      <c r="H2974" s="16"/>
      <c r="J2974" s="16"/>
      <c r="M2974" s="16"/>
      <c r="O2974" s="16"/>
      <c r="R2974" s="16"/>
      <c r="T2974" s="16"/>
      <c r="W2974" s="16"/>
      <c r="Y2974" s="16"/>
      <c r="AB2974" s="16"/>
      <c r="AD2974" s="16"/>
    </row>
    <row r="2975" spans="3:30" x14ac:dyDescent="0.6">
      <c r="C2975" s="16"/>
      <c r="E2975" s="16"/>
      <c r="H2975" s="16"/>
      <c r="J2975" s="16"/>
      <c r="M2975" s="16"/>
      <c r="O2975" s="16"/>
      <c r="R2975" s="16"/>
      <c r="T2975" s="16"/>
      <c r="W2975" s="16"/>
      <c r="Y2975" s="16"/>
      <c r="AB2975" s="16"/>
      <c r="AD2975" s="16"/>
    </row>
    <row r="2976" spans="3:30" x14ac:dyDescent="0.6">
      <c r="C2976" s="16"/>
      <c r="E2976" s="16"/>
      <c r="H2976" s="16"/>
      <c r="J2976" s="16"/>
      <c r="M2976" s="16"/>
      <c r="O2976" s="16"/>
      <c r="R2976" s="16"/>
      <c r="T2976" s="16"/>
      <c r="W2976" s="16"/>
      <c r="Y2976" s="16"/>
      <c r="AB2976" s="16"/>
      <c r="AD2976" s="16"/>
    </row>
    <row r="2977" spans="3:30" x14ac:dyDescent="0.6">
      <c r="C2977" s="16"/>
      <c r="E2977" s="16"/>
      <c r="H2977" s="16"/>
      <c r="J2977" s="16"/>
      <c r="M2977" s="16"/>
      <c r="O2977" s="16"/>
      <c r="R2977" s="16"/>
      <c r="T2977" s="16"/>
      <c r="W2977" s="16"/>
      <c r="Y2977" s="16"/>
      <c r="AB2977" s="16"/>
      <c r="AD2977" s="16"/>
    </row>
    <row r="2978" spans="3:30" x14ac:dyDescent="0.6">
      <c r="C2978" s="16"/>
      <c r="E2978" s="16"/>
      <c r="H2978" s="16"/>
      <c r="J2978" s="16"/>
      <c r="M2978" s="16"/>
      <c r="O2978" s="16"/>
      <c r="R2978" s="16"/>
      <c r="T2978" s="16"/>
      <c r="W2978" s="16"/>
      <c r="Y2978" s="16"/>
      <c r="AB2978" s="16"/>
      <c r="AD2978" s="16"/>
    </row>
    <row r="2979" spans="3:30" x14ac:dyDescent="0.6">
      <c r="C2979" s="16"/>
      <c r="E2979" s="16"/>
      <c r="H2979" s="16"/>
      <c r="J2979" s="16"/>
      <c r="M2979" s="16"/>
      <c r="O2979" s="16"/>
      <c r="R2979" s="16"/>
      <c r="T2979" s="16"/>
      <c r="W2979" s="16"/>
      <c r="Y2979" s="16"/>
      <c r="AB2979" s="16"/>
      <c r="AD2979" s="16"/>
    </row>
    <row r="2980" spans="3:30" x14ac:dyDescent="0.6">
      <c r="C2980" s="16"/>
      <c r="E2980" s="16"/>
      <c r="H2980" s="16"/>
      <c r="J2980" s="16"/>
      <c r="M2980" s="16"/>
      <c r="O2980" s="16"/>
      <c r="R2980" s="16"/>
      <c r="T2980" s="16"/>
      <c r="W2980" s="16"/>
      <c r="Y2980" s="16"/>
      <c r="AB2980" s="16"/>
      <c r="AD2980" s="16"/>
    </row>
    <row r="2981" spans="3:30" x14ac:dyDescent="0.6">
      <c r="C2981" s="16"/>
      <c r="E2981" s="16"/>
      <c r="H2981" s="16"/>
      <c r="J2981" s="16"/>
      <c r="M2981" s="16"/>
      <c r="O2981" s="16"/>
      <c r="R2981" s="16"/>
      <c r="T2981" s="16"/>
      <c r="W2981" s="16"/>
      <c r="Y2981" s="16"/>
      <c r="AB2981" s="16"/>
      <c r="AD2981" s="16"/>
    </row>
    <row r="2982" spans="3:30" x14ac:dyDescent="0.6">
      <c r="C2982" s="16"/>
      <c r="E2982" s="16"/>
      <c r="H2982" s="16"/>
      <c r="J2982" s="16"/>
      <c r="M2982" s="16"/>
      <c r="O2982" s="16"/>
      <c r="R2982" s="16"/>
      <c r="T2982" s="16"/>
      <c r="W2982" s="16"/>
      <c r="Y2982" s="16"/>
      <c r="AB2982" s="16"/>
      <c r="AD2982" s="16"/>
    </row>
    <row r="2983" spans="3:30" x14ac:dyDescent="0.6">
      <c r="C2983" s="16"/>
      <c r="E2983" s="16"/>
      <c r="H2983" s="16"/>
      <c r="J2983" s="16"/>
      <c r="M2983" s="16"/>
      <c r="O2983" s="16"/>
      <c r="R2983" s="16"/>
      <c r="T2983" s="16"/>
      <c r="W2983" s="16"/>
      <c r="Y2983" s="16"/>
      <c r="AB2983" s="16"/>
      <c r="AD2983" s="16"/>
    </row>
    <row r="2984" spans="3:30" x14ac:dyDescent="0.6">
      <c r="C2984" s="16"/>
      <c r="E2984" s="16"/>
      <c r="H2984" s="16"/>
      <c r="J2984" s="16"/>
      <c r="M2984" s="16"/>
      <c r="O2984" s="16"/>
      <c r="R2984" s="16"/>
      <c r="T2984" s="16"/>
      <c r="W2984" s="16"/>
      <c r="Y2984" s="16"/>
      <c r="AB2984" s="16"/>
      <c r="AD2984" s="16"/>
    </row>
    <row r="2985" spans="3:30" x14ac:dyDescent="0.6">
      <c r="C2985" s="16"/>
      <c r="E2985" s="16"/>
      <c r="H2985" s="16"/>
      <c r="J2985" s="16"/>
      <c r="M2985" s="16"/>
      <c r="O2985" s="16"/>
      <c r="R2985" s="16"/>
      <c r="T2985" s="16"/>
      <c r="W2985" s="16"/>
      <c r="Y2985" s="16"/>
      <c r="AB2985" s="16"/>
      <c r="AD2985" s="16"/>
    </row>
    <row r="2986" spans="3:30" x14ac:dyDescent="0.6">
      <c r="C2986" s="16"/>
      <c r="E2986" s="16"/>
      <c r="H2986" s="16"/>
      <c r="J2986" s="16"/>
      <c r="M2986" s="16"/>
      <c r="O2986" s="16"/>
      <c r="R2986" s="16"/>
      <c r="T2986" s="16"/>
      <c r="W2986" s="16"/>
      <c r="Y2986" s="16"/>
      <c r="AB2986" s="16"/>
      <c r="AD2986" s="16"/>
    </row>
    <row r="2987" spans="3:30" x14ac:dyDescent="0.6">
      <c r="C2987" s="16"/>
      <c r="E2987" s="16"/>
      <c r="H2987" s="16"/>
      <c r="J2987" s="16"/>
      <c r="M2987" s="16"/>
      <c r="O2987" s="16"/>
      <c r="R2987" s="16"/>
      <c r="T2987" s="16"/>
      <c r="W2987" s="16"/>
      <c r="Y2987" s="16"/>
      <c r="AB2987" s="16"/>
      <c r="AD2987" s="16"/>
    </row>
    <row r="2988" spans="3:30" x14ac:dyDescent="0.6">
      <c r="C2988" s="16"/>
      <c r="E2988" s="16"/>
      <c r="H2988" s="16"/>
      <c r="J2988" s="16"/>
      <c r="M2988" s="16"/>
      <c r="O2988" s="16"/>
      <c r="R2988" s="16"/>
      <c r="T2988" s="16"/>
      <c r="W2988" s="16"/>
      <c r="Y2988" s="16"/>
      <c r="AB2988" s="16"/>
      <c r="AD2988" s="16"/>
    </row>
    <row r="2989" spans="3:30" x14ac:dyDescent="0.6">
      <c r="C2989" s="16"/>
      <c r="E2989" s="16"/>
      <c r="H2989" s="16"/>
      <c r="J2989" s="16"/>
      <c r="M2989" s="16"/>
      <c r="O2989" s="16"/>
      <c r="R2989" s="16"/>
      <c r="T2989" s="16"/>
      <c r="W2989" s="16"/>
      <c r="Y2989" s="16"/>
      <c r="AB2989" s="16"/>
      <c r="AD2989" s="16"/>
    </row>
    <row r="2990" spans="3:30" x14ac:dyDescent="0.6">
      <c r="C2990" s="16"/>
      <c r="E2990" s="16"/>
      <c r="H2990" s="16"/>
      <c r="J2990" s="16"/>
      <c r="M2990" s="16"/>
      <c r="O2990" s="16"/>
      <c r="R2990" s="16"/>
      <c r="T2990" s="16"/>
      <c r="W2990" s="16"/>
      <c r="Y2990" s="16"/>
      <c r="AB2990" s="16"/>
      <c r="AD2990" s="16"/>
    </row>
    <row r="2991" spans="3:30" x14ac:dyDescent="0.6">
      <c r="C2991" s="16"/>
      <c r="E2991" s="16"/>
      <c r="H2991" s="16"/>
      <c r="J2991" s="16"/>
      <c r="M2991" s="16"/>
      <c r="O2991" s="16"/>
      <c r="R2991" s="16"/>
      <c r="T2991" s="16"/>
      <c r="W2991" s="16"/>
      <c r="Y2991" s="16"/>
      <c r="AB2991" s="16"/>
      <c r="AD2991" s="16"/>
    </row>
    <row r="2992" spans="3:30" x14ac:dyDescent="0.6">
      <c r="C2992" s="16"/>
      <c r="E2992" s="16"/>
      <c r="H2992" s="16"/>
      <c r="J2992" s="16"/>
      <c r="M2992" s="16"/>
      <c r="O2992" s="16"/>
      <c r="R2992" s="16"/>
      <c r="T2992" s="16"/>
      <c r="W2992" s="16"/>
      <c r="Y2992" s="16"/>
      <c r="AB2992" s="16"/>
      <c r="AD2992" s="16"/>
    </row>
    <row r="2993" spans="3:30" x14ac:dyDescent="0.6">
      <c r="C2993" s="16"/>
      <c r="E2993" s="16"/>
      <c r="H2993" s="16"/>
      <c r="J2993" s="16"/>
      <c r="M2993" s="16"/>
      <c r="O2993" s="16"/>
      <c r="R2993" s="16"/>
      <c r="T2993" s="16"/>
      <c r="W2993" s="16"/>
      <c r="Y2993" s="16"/>
      <c r="AB2993" s="16"/>
      <c r="AD2993" s="16"/>
    </row>
    <row r="2994" spans="3:30" x14ac:dyDescent="0.6">
      <c r="C2994" s="16"/>
      <c r="E2994" s="16"/>
      <c r="H2994" s="16"/>
      <c r="J2994" s="16"/>
      <c r="M2994" s="16"/>
      <c r="O2994" s="16"/>
      <c r="R2994" s="16"/>
      <c r="T2994" s="16"/>
      <c r="W2994" s="16"/>
      <c r="Y2994" s="16"/>
      <c r="AB2994" s="16"/>
      <c r="AD2994" s="16"/>
    </row>
    <row r="2995" spans="3:30" x14ac:dyDescent="0.6">
      <c r="C2995" s="16"/>
      <c r="E2995" s="16"/>
      <c r="H2995" s="16"/>
      <c r="J2995" s="16"/>
      <c r="M2995" s="16"/>
      <c r="O2995" s="16"/>
      <c r="R2995" s="16"/>
      <c r="T2995" s="16"/>
      <c r="W2995" s="16"/>
      <c r="Y2995" s="16"/>
      <c r="AB2995" s="16"/>
      <c r="AD2995" s="16"/>
    </row>
    <row r="2996" spans="3:30" x14ac:dyDescent="0.6">
      <c r="C2996" s="16"/>
      <c r="E2996" s="16"/>
      <c r="H2996" s="16"/>
      <c r="J2996" s="16"/>
      <c r="M2996" s="16"/>
      <c r="O2996" s="16"/>
      <c r="R2996" s="16"/>
      <c r="T2996" s="16"/>
      <c r="W2996" s="16"/>
      <c r="Y2996" s="16"/>
      <c r="AB2996" s="16"/>
      <c r="AD2996" s="16"/>
    </row>
    <row r="2997" spans="3:30" x14ac:dyDescent="0.6">
      <c r="C2997" s="16"/>
      <c r="E2997" s="16"/>
      <c r="H2997" s="16"/>
      <c r="J2997" s="16"/>
      <c r="M2997" s="16"/>
      <c r="O2997" s="16"/>
      <c r="R2997" s="16"/>
      <c r="T2997" s="16"/>
      <c r="W2997" s="16"/>
      <c r="Y2997" s="16"/>
      <c r="AB2997" s="16"/>
      <c r="AD2997" s="16"/>
    </row>
    <row r="2998" spans="3:30" x14ac:dyDescent="0.6">
      <c r="C2998" s="16"/>
      <c r="E2998" s="16"/>
      <c r="H2998" s="16"/>
      <c r="J2998" s="16"/>
      <c r="M2998" s="16"/>
      <c r="O2998" s="16"/>
      <c r="R2998" s="16"/>
      <c r="T2998" s="16"/>
      <c r="W2998" s="16"/>
      <c r="Y2998" s="16"/>
      <c r="AB2998" s="16"/>
      <c r="AD2998" s="16"/>
    </row>
    <row r="2999" spans="3:30" x14ac:dyDescent="0.6">
      <c r="C2999" s="16"/>
      <c r="E2999" s="16"/>
      <c r="H2999" s="16"/>
      <c r="J2999" s="16"/>
      <c r="M2999" s="16"/>
      <c r="O2999" s="16"/>
      <c r="R2999" s="16"/>
      <c r="T2999" s="16"/>
      <c r="W2999" s="16"/>
      <c r="Y2999" s="16"/>
      <c r="AB2999" s="16"/>
      <c r="AD2999" s="16"/>
    </row>
    <row r="3000" spans="3:30" x14ac:dyDescent="0.6">
      <c r="C3000" s="16"/>
      <c r="E3000" s="16"/>
      <c r="H3000" s="16"/>
      <c r="J3000" s="16"/>
      <c r="M3000" s="16"/>
      <c r="O3000" s="16"/>
      <c r="R3000" s="16"/>
      <c r="T3000" s="16"/>
      <c r="W3000" s="16"/>
      <c r="Y3000" s="16"/>
      <c r="AB3000" s="16"/>
      <c r="AD3000" s="16"/>
    </row>
    <row r="3001" spans="3:30" x14ac:dyDescent="0.6">
      <c r="C3001" s="16"/>
      <c r="E3001" s="16"/>
      <c r="H3001" s="16"/>
      <c r="J3001" s="16"/>
      <c r="M3001" s="16"/>
      <c r="O3001" s="16"/>
      <c r="R3001" s="16"/>
      <c r="T3001" s="16"/>
      <c r="W3001" s="16"/>
      <c r="Y3001" s="16"/>
      <c r="AB3001" s="16"/>
      <c r="AD3001" s="16"/>
    </row>
    <row r="3002" spans="3:30" x14ac:dyDescent="0.6">
      <c r="C3002" s="16"/>
      <c r="E3002" s="16"/>
      <c r="H3002" s="16"/>
      <c r="J3002" s="16"/>
      <c r="M3002" s="16"/>
      <c r="O3002" s="16"/>
      <c r="R3002" s="16"/>
      <c r="T3002" s="16"/>
      <c r="W3002" s="16"/>
      <c r="Y3002" s="16"/>
      <c r="AB3002" s="16"/>
      <c r="AD3002" s="16"/>
    </row>
    <row r="3003" spans="3:30" x14ac:dyDescent="0.6">
      <c r="C3003" s="16"/>
      <c r="E3003" s="16"/>
      <c r="H3003" s="16"/>
      <c r="J3003" s="16"/>
      <c r="M3003" s="16"/>
      <c r="O3003" s="16"/>
      <c r="R3003" s="16"/>
      <c r="T3003" s="16"/>
      <c r="W3003" s="16"/>
      <c r="Y3003" s="16"/>
      <c r="AB3003" s="16"/>
      <c r="AD3003" s="16"/>
    </row>
    <row r="3004" spans="3:30" x14ac:dyDescent="0.6">
      <c r="C3004" s="16"/>
      <c r="E3004" s="16"/>
      <c r="H3004" s="16"/>
      <c r="J3004" s="16"/>
      <c r="M3004" s="16"/>
      <c r="O3004" s="16"/>
      <c r="R3004" s="16"/>
      <c r="T3004" s="16"/>
      <c r="W3004" s="16"/>
      <c r="Y3004" s="16"/>
      <c r="AB3004" s="16"/>
      <c r="AD3004" s="16"/>
    </row>
    <row r="3005" spans="3:30" x14ac:dyDescent="0.6">
      <c r="C3005" s="16"/>
      <c r="E3005" s="16"/>
      <c r="H3005" s="16"/>
      <c r="J3005" s="16"/>
      <c r="M3005" s="16"/>
      <c r="O3005" s="16"/>
      <c r="R3005" s="16"/>
      <c r="T3005" s="16"/>
      <c r="W3005" s="16"/>
      <c r="Y3005" s="16"/>
      <c r="AB3005" s="16"/>
      <c r="AD3005" s="16"/>
    </row>
    <row r="3006" spans="3:30" x14ac:dyDescent="0.6">
      <c r="C3006" s="16"/>
      <c r="E3006" s="16"/>
      <c r="H3006" s="16"/>
      <c r="J3006" s="16"/>
      <c r="M3006" s="16"/>
      <c r="O3006" s="16"/>
      <c r="R3006" s="16"/>
      <c r="T3006" s="16"/>
      <c r="W3006" s="16"/>
      <c r="Y3006" s="16"/>
      <c r="AB3006" s="16"/>
      <c r="AD3006" s="16"/>
    </row>
    <row r="3007" spans="3:30" x14ac:dyDescent="0.6">
      <c r="C3007" s="16"/>
      <c r="E3007" s="16"/>
      <c r="H3007" s="16"/>
      <c r="J3007" s="16"/>
      <c r="M3007" s="16"/>
      <c r="O3007" s="16"/>
      <c r="R3007" s="16"/>
      <c r="T3007" s="16"/>
      <c r="W3007" s="16"/>
      <c r="Y3007" s="16"/>
      <c r="AB3007" s="16"/>
      <c r="AD3007" s="16"/>
    </row>
    <row r="3008" spans="3:30" x14ac:dyDescent="0.6">
      <c r="C3008" s="16"/>
      <c r="E3008" s="16"/>
      <c r="H3008" s="16"/>
      <c r="J3008" s="16"/>
      <c r="M3008" s="16"/>
      <c r="O3008" s="16"/>
      <c r="R3008" s="16"/>
      <c r="T3008" s="16"/>
      <c r="W3008" s="16"/>
      <c r="Y3008" s="16"/>
      <c r="AB3008" s="16"/>
      <c r="AD3008" s="16"/>
    </row>
    <row r="3009" spans="3:30" x14ac:dyDescent="0.6">
      <c r="C3009" s="16"/>
      <c r="E3009" s="16"/>
      <c r="H3009" s="16"/>
      <c r="J3009" s="16"/>
      <c r="M3009" s="16"/>
      <c r="O3009" s="16"/>
      <c r="R3009" s="16"/>
      <c r="T3009" s="16"/>
      <c r="W3009" s="16"/>
      <c r="Y3009" s="16"/>
      <c r="AB3009" s="16"/>
      <c r="AD3009" s="16"/>
    </row>
    <row r="3010" spans="3:30" x14ac:dyDescent="0.6">
      <c r="C3010" s="16"/>
      <c r="E3010" s="16"/>
      <c r="H3010" s="16"/>
      <c r="J3010" s="16"/>
      <c r="M3010" s="16"/>
      <c r="O3010" s="16"/>
      <c r="R3010" s="16"/>
      <c r="T3010" s="16"/>
      <c r="W3010" s="16"/>
      <c r="Y3010" s="16"/>
      <c r="AB3010" s="16"/>
      <c r="AD3010" s="16"/>
    </row>
    <row r="3011" spans="3:30" x14ac:dyDescent="0.6">
      <c r="C3011" s="16"/>
      <c r="E3011" s="16"/>
      <c r="H3011" s="16"/>
      <c r="J3011" s="16"/>
      <c r="M3011" s="16"/>
      <c r="O3011" s="16"/>
      <c r="R3011" s="16"/>
      <c r="T3011" s="16"/>
      <c r="W3011" s="16"/>
      <c r="Y3011" s="16"/>
      <c r="AB3011" s="16"/>
      <c r="AD3011" s="16"/>
    </row>
    <row r="3012" spans="3:30" x14ac:dyDescent="0.6">
      <c r="C3012" s="16"/>
      <c r="E3012" s="16"/>
      <c r="H3012" s="16"/>
      <c r="J3012" s="16"/>
      <c r="M3012" s="16"/>
      <c r="O3012" s="16"/>
      <c r="R3012" s="16"/>
      <c r="T3012" s="16"/>
      <c r="W3012" s="16"/>
      <c r="Y3012" s="16"/>
      <c r="AB3012" s="16"/>
      <c r="AD3012" s="16"/>
    </row>
    <row r="3013" spans="3:30" x14ac:dyDescent="0.6">
      <c r="C3013" s="16"/>
      <c r="E3013" s="16"/>
      <c r="H3013" s="16"/>
      <c r="J3013" s="16"/>
      <c r="M3013" s="16"/>
      <c r="O3013" s="16"/>
      <c r="R3013" s="16"/>
      <c r="T3013" s="16"/>
      <c r="W3013" s="16"/>
      <c r="Y3013" s="16"/>
      <c r="AB3013" s="16"/>
      <c r="AD3013" s="16"/>
    </row>
    <row r="3014" spans="3:30" x14ac:dyDescent="0.6">
      <c r="C3014" s="16"/>
      <c r="E3014" s="16"/>
      <c r="H3014" s="16"/>
      <c r="J3014" s="16"/>
      <c r="M3014" s="16"/>
      <c r="O3014" s="16"/>
      <c r="R3014" s="16"/>
      <c r="T3014" s="16"/>
      <c r="W3014" s="16"/>
      <c r="Y3014" s="16"/>
      <c r="AB3014" s="16"/>
      <c r="AD3014" s="16"/>
    </row>
    <row r="3015" spans="3:30" x14ac:dyDescent="0.6">
      <c r="C3015" s="16"/>
      <c r="E3015" s="16"/>
      <c r="H3015" s="16"/>
      <c r="J3015" s="16"/>
      <c r="M3015" s="16"/>
      <c r="O3015" s="16"/>
      <c r="R3015" s="16"/>
      <c r="T3015" s="16"/>
      <c r="W3015" s="16"/>
      <c r="Y3015" s="16"/>
      <c r="AB3015" s="16"/>
      <c r="AD3015" s="16"/>
    </row>
    <row r="3016" spans="3:30" x14ac:dyDescent="0.6">
      <c r="C3016" s="16"/>
      <c r="E3016" s="16"/>
      <c r="H3016" s="16"/>
      <c r="J3016" s="16"/>
      <c r="M3016" s="16"/>
      <c r="O3016" s="16"/>
      <c r="R3016" s="16"/>
      <c r="T3016" s="16"/>
      <c r="W3016" s="16"/>
      <c r="Y3016" s="16"/>
      <c r="AB3016" s="16"/>
      <c r="AD3016" s="16"/>
    </row>
    <row r="3017" spans="3:30" x14ac:dyDescent="0.6">
      <c r="C3017" s="16"/>
      <c r="E3017" s="16"/>
      <c r="H3017" s="16"/>
      <c r="J3017" s="16"/>
      <c r="M3017" s="16"/>
      <c r="O3017" s="16"/>
      <c r="R3017" s="16"/>
      <c r="T3017" s="16"/>
      <c r="W3017" s="16"/>
      <c r="Y3017" s="16"/>
      <c r="AB3017" s="16"/>
      <c r="AD3017" s="16"/>
    </row>
    <row r="3018" spans="3:30" x14ac:dyDescent="0.6">
      <c r="C3018" s="16"/>
      <c r="E3018" s="16"/>
      <c r="H3018" s="16"/>
      <c r="J3018" s="16"/>
      <c r="M3018" s="16"/>
      <c r="O3018" s="16"/>
      <c r="R3018" s="16"/>
      <c r="T3018" s="16"/>
      <c r="W3018" s="16"/>
      <c r="Y3018" s="16"/>
      <c r="AB3018" s="16"/>
      <c r="AD3018" s="16"/>
    </row>
    <row r="3019" spans="3:30" x14ac:dyDescent="0.6">
      <c r="C3019" s="16"/>
      <c r="E3019" s="16"/>
      <c r="H3019" s="16"/>
      <c r="J3019" s="16"/>
      <c r="M3019" s="16"/>
      <c r="O3019" s="16"/>
      <c r="R3019" s="16"/>
      <c r="T3019" s="16"/>
      <c r="W3019" s="16"/>
      <c r="Y3019" s="16"/>
      <c r="AB3019" s="16"/>
      <c r="AD3019" s="16"/>
    </row>
    <row r="3020" spans="3:30" x14ac:dyDescent="0.6">
      <c r="C3020" s="16"/>
      <c r="E3020" s="16"/>
      <c r="H3020" s="16"/>
      <c r="J3020" s="16"/>
      <c r="M3020" s="16"/>
      <c r="O3020" s="16"/>
      <c r="R3020" s="16"/>
      <c r="T3020" s="16"/>
      <c r="W3020" s="16"/>
      <c r="Y3020" s="16"/>
      <c r="AB3020" s="16"/>
      <c r="AD3020" s="16"/>
    </row>
    <row r="3021" spans="3:30" x14ac:dyDescent="0.6">
      <c r="C3021" s="16"/>
      <c r="E3021" s="16"/>
      <c r="H3021" s="16"/>
      <c r="J3021" s="16"/>
      <c r="M3021" s="16"/>
      <c r="O3021" s="16"/>
      <c r="R3021" s="16"/>
      <c r="T3021" s="16"/>
      <c r="W3021" s="16"/>
      <c r="Y3021" s="16"/>
      <c r="AB3021" s="16"/>
      <c r="AD3021" s="16"/>
    </row>
    <row r="3022" spans="3:30" x14ac:dyDescent="0.6">
      <c r="C3022" s="16"/>
      <c r="E3022" s="16"/>
      <c r="H3022" s="16"/>
      <c r="J3022" s="16"/>
      <c r="M3022" s="16"/>
      <c r="O3022" s="16"/>
      <c r="R3022" s="16"/>
      <c r="T3022" s="16"/>
      <c r="W3022" s="16"/>
      <c r="Y3022" s="16"/>
      <c r="AB3022" s="16"/>
      <c r="AD3022" s="16"/>
    </row>
    <row r="3023" spans="3:30" x14ac:dyDescent="0.6">
      <c r="C3023" s="16"/>
      <c r="E3023" s="16"/>
      <c r="H3023" s="16"/>
      <c r="J3023" s="16"/>
      <c r="M3023" s="16"/>
      <c r="O3023" s="16"/>
      <c r="R3023" s="16"/>
      <c r="T3023" s="16"/>
      <c r="W3023" s="16"/>
      <c r="Y3023" s="16"/>
      <c r="AB3023" s="16"/>
      <c r="AD3023" s="16"/>
    </row>
    <row r="3024" spans="3:30" x14ac:dyDescent="0.6">
      <c r="C3024" s="16"/>
      <c r="E3024" s="16"/>
      <c r="H3024" s="16"/>
      <c r="J3024" s="16"/>
      <c r="M3024" s="16"/>
      <c r="O3024" s="16"/>
      <c r="R3024" s="16"/>
      <c r="T3024" s="16"/>
      <c r="W3024" s="16"/>
      <c r="Y3024" s="16"/>
      <c r="AB3024" s="16"/>
      <c r="AD3024" s="16"/>
    </row>
    <row r="3025" spans="3:30" x14ac:dyDescent="0.6">
      <c r="C3025" s="16"/>
      <c r="E3025" s="16"/>
      <c r="H3025" s="16"/>
      <c r="J3025" s="16"/>
      <c r="M3025" s="16"/>
      <c r="O3025" s="16"/>
      <c r="R3025" s="16"/>
      <c r="T3025" s="16"/>
      <c r="W3025" s="16"/>
      <c r="Y3025" s="16"/>
      <c r="AB3025" s="16"/>
      <c r="AD3025" s="16"/>
    </row>
    <row r="3026" spans="3:30" x14ac:dyDescent="0.6">
      <c r="C3026" s="16"/>
      <c r="E3026" s="16"/>
      <c r="H3026" s="16"/>
      <c r="J3026" s="16"/>
      <c r="M3026" s="16"/>
      <c r="O3026" s="16"/>
      <c r="R3026" s="16"/>
      <c r="T3026" s="16"/>
      <c r="W3026" s="16"/>
      <c r="Y3026" s="16"/>
      <c r="AB3026" s="16"/>
      <c r="AD3026" s="16"/>
    </row>
    <row r="3027" spans="3:30" x14ac:dyDescent="0.6">
      <c r="C3027" s="16"/>
      <c r="E3027" s="16"/>
      <c r="H3027" s="16"/>
      <c r="J3027" s="16"/>
      <c r="M3027" s="16"/>
      <c r="O3027" s="16"/>
      <c r="R3027" s="16"/>
      <c r="T3027" s="16"/>
      <c r="W3027" s="16"/>
      <c r="Y3027" s="16"/>
      <c r="AB3027" s="16"/>
      <c r="AD3027" s="16"/>
    </row>
    <row r="3028" spans="3:30" x14ac:dyDescent="0.6">
      <c r="C3028" s="16"/>
      <c r="E3028" s="16"/>
      <c r="H3028" s="16"/>
      <c r="J3028" s="16"/>
      <c r="M3028" s="16"/>
      <c r="O3028" s="16"/>
      <c r="R3028" s="16"/>
      <c r="T3028" s="16"/>
      <c r="W3028" s="16"/>
      <c r="Y3028" s="16"/>
      <c r="AB3028" s="16"/>
      <c r="AD3028" s="16"/>
    </row>
    <row r="3029" spans="3:30" x14ac:dyDescent="0.6">
      <c r="C3029" s="16"/>
      <c r="E3029" s="16"/>
      <c r="H3029" s="16"/>
      <c r="J3029" s="16"/>
      <c r="M3029" s="16"/>
      <c r="O3029" s="16"/>
      <c r="R3029" s="16"/>
      <c r="T3029" s="16"/>
      <c r="W3029" s="16"/>
      <c r="Y3029" s="16"/>
      <c r="AB3029" s="16"/>
      <c r="AD3029" s="16"/>
    </row>
    <row r="3030" spans="3:30" x14ac:dyDescent="0.6">
      <c r="C3030" s="16"/>
      <c r="E3030" s="16"/>
      <c r="H3030" s="16"/>
      <c r="J3030" s="16"/>
      <c r="M3030" s="16"/>
      <c r="O3030" s="16"/>
      <c r="R3030" s="16"/>
      <c r="T3030" s="16"/>
      <c r="W3030" s="16"/>
      <c r="Y3030" s="16"/>
      <c r="AB3030" s="16"/>
      <c r="AD3030" s="16"/>
    </row>
    <row r="3031" spans="3:30" x14ac:dyDescent="0.6">
      <c r="C3031" s="16"/>
      <c r="E3031" s="16"/>
      <c r="H3031" s="16"/>
      <c r="J3031" s="16"/>
      <c r="M3031" s="16"/>
      <c r="O3031" s="16"/>
      <c r="R3031" s="16"/>
      <c r="T3031" s="16"/>
      <c r="W3031" s="16"/>
      <c r="Y3031" s="16"/>
      <c r="AB3031" s="16"/>
      <c r="AD3031" s="16"/>
    </row>
    <row r="3032" spans="3:30" x14ac:dyDescent="0.6">
      <c r="C3032" s="16"/>
      <c r="E3032" s="16"/>
      <c r="H3032" s="16"/>
      <c r="J3032" s="16"/>
      <c r="M3032" s="16"/>
      <c r="O3032" s="16"/>
      <c r="R3032" s="16"/>
      <c r="T3032" s="16"/>
      <c r="W3032" s="16"/>
      <c r="Y3032" s="16"/>
      <c r="AB3032" s="16"/>
      <c r="AD3032" s="16"/>
    </row>
    <row r="3033" spans="3:30" x14ac:dyDescent="0.6">
      <c r="C3033" s="16"/>
      <c r="E3033" s="16"/>
      <c r="H3033" s="16"/>
      <c r="J3033" s="16"/>
      <c r="M3033" s="16"/>
      <c r="O3033" s="16"/>
      <c r="R3033" s="16"/>
      <c r="T3033" s="16"/>
      <c r="W3033" s="16"/>
      <c r="Y3033" s="16"/>
      <c r="AB3033" s="16"/>
      <c r="AD3033" s="16"/>
    </row>
    <row r="3034" spans="3:30" x14ac:dyDescent="0.6">
      <c r="C3034" s="16"/>
      <c r="E3034" s="16"/>
      <c r="H3034" s="16"/>
      <c r="J3034" s="16"/>
      <c r="M3034" s="16"/>
      <c r="O3034" s="16"/>
      <c r="R3034" s="16"/>
      <c r="T3034" s="16"/>
      <c r="W3034" s="16"/>
      <c r="Y3034" s="16"/>
      <c r="AB3034" s="16"/>
      <c r="AD3034" s="16"/>
    </row>
    <row r="3035" spans="3:30" x14ac:dyDescent="0.6">
      <c r="C3035" s="16"/>
      <c r="E3035" s="16"/>
      <c r="H3035" s="16"/>
      <c r="J3035" s="16"/>
      <c r="M3035" s="16"/>
      <c r="O3035" s="16"/>
      <c r="R3035" s="16"/>
      <c r="T3035" s="16"/>
      <c r="W3035" s="16"/>
      <c r="Y3035" s="16"/>
      <c r="AB3035" s="16"/>
      <c r="AD3035" s="16"/>
    </row>
    <row r="3036" spans="3:30" x14ac:dyDescent="0.6">
      <c r="C3036" s="16"/>
      <c r="E3036" s="16"/>
      <c r="H3036" s="16"/>
      <c r="J3036" s="16"/>
      <c r="M3036" s="16"/>
      <c r="O3036" s="16"/>
      <c r="R3036" s="16"/>
      <c r="T3036" s="16"/>
      <c r="W3036" s="16"/>
      <c r="Y3036" s="16"/>
      <c r="AB3036" s="16"/>
      <c r="AD3036" s="16"/>
    </row>
    <row r="3037" spans="3:30" x14ac:dyDescent="0.6">
      <c r="C3037" s="16"/>
      <c r="E3037" s="16"/>
      <c r="H3037" s="16"/>
      <c r="J3037" s="16"/>
      <c r="M3037" s="16"/>
      <c r="O3037" s="16"/>
      <c r="R3037" s="16"/>
      <c r="T3037" s="16"/>
      <c r="W3037" s="16"/>
      <c r="Y3037" s="16"/>
      <c r="AB3037" s="16"/>
      <c r="AD3037" s="16"/>
    </row>
    <row r="3038" spans="3:30" x14ac:dyDescent="0.6">
      <c r="C3038" s="16"/>
      <c r="E3038" s="16"/>
      <c r="H3038" s="16"/>
      <c r="J3038" s="16"/>
      <c r="M3038" s="16"/>
      <c r="O3038" s="16"/>
      <c r="R3038" s="16"/>
      <c r="T3038" s="16"/>
      <c r="W3038" s="16"/>
      <c r="Y3038" s="16"/>
      <c r="AB3038" s="16"/>
      <c r="AD3038" s="16"/>
    </row>
    <row r="3039" spans="3:30" x14ac:dyDescent="0.6">
      <c r="C3039" s="16"/>
      <c r="E3039" s="16"/>
      <c r="H3039" s="16"/>
      <c r="J3039" s="16"/>
      <c r="M3039" s="16"/>
      <c r="O3039" s="16"/>
      <c r="R3039" s="16"/>
      <c r="T3039" s="16"/>
      <c r="W3039" s="16"/>
      <c r="Y3039" s="16"/>
      <c r="AB3039" s="16"/>
      <c r="AD3039" s="16"/>
    </row>
    <row r="3040" spans="3:30" x14ac:dyDescent="0.6">
      <c r="C3040" s="16"/>
      <c r="E3040" s="16"/>
      <c r="H3040" s="16"/>
      <c r="J3040" s="16"/>
      <c r="M3040" s="16"/>
      <c r="O3040" s="16"/>
      <c r="R3040" s="16"/>
      <c r="T3040" s="16"/>
      <c r="W3040" s="16"/>
      <c r="Y3040" s="16"/>
      <c r="AB3040" s="16"/>
      <c r="AD3040" s="16"/>
    </row>
    <row r="3041" spans="3:30" x14ac:dyDescent="0.6">
      <c r="C3041" s="16"/>
      <c r="E3041" s="16"/>
      <c r="H3041" s="16"/>
      <c r="J3041" s="16"/>
      <c r="M3041" s="16"/>
      <c r="O3041" s="16"/>
      <c r="R3041" s="16"/>
      <c r="T3041" s="16"/>
      <c r="W3041" s="16"/>
      <c r="Y3041" s="16"/>
      <c r="AB3041" s="16"/>
      <c r="AD3041" s="16"/>
    </row>
    <row r="3042" spans="3:30" x14ac:dyDescent="0.6">
      <c r="C3042" s="16"/>
      <c r="E3042" s="16"/>
      <c r="H3042" s="16"/>
      <c r="J3042" s="16"/>
      <c r="M3042" s="16"/>
      <c r="O3042" s="16"/>
      <c r="R3042" s="16"/>
      <c r="T3042" s="16"/>
      <c r="W3042" s="16"/>
      <c r="Y3042" s="16"/>
      <c r="AB3042" s="16"/>
      <c r="AD3042" s="16"/>
    </row>
    <row r="3043" spans="3:30" x14ac:dyDescent="0.6">
      <c r="C3043" s="16"/>
      <c r="E3043" s="16"/>
      <c r="H3043" s="16"/>
      <c r="J3043" s="16"/>
      <c r="M3043" s="16"/>
      <c r="O3043" s="16"/>
      <c r="R3043" s="16"/>
      <c r="T3043" s="16"/>
      <c r="W3043" s="16"/>
      <c r="Y3043" s="16"/>
      <c r="AB3043" s="16"/>
      <c r="AD3043" s="16"/>
    </row>
    <row r="3044" spans="3:30" x14ac:dyDescent="0.6">
      <c r="C3044" s="16"/>
      <c r="E3044" s="16"/>
      <c r="H3044" s="16"/>
      <c r="J3044" s="16"/>
      <c r="M3044" s="16"/>
      <c r="O3044" s="16"/>
      <c r="R3044" s="16"/>
      <c r="T3044" s="16"/>
      <c r="W3044" s="16"/>
      <c r="Y3044" s="16"/>
      <c r="AB3044" s="16"/>
      <c r="AD3044" s="16"/>
    </row>
    <row r="3045" spans="3:30" x14ac:dyDescent="0.6">
      <c r="C3045" s="16"/>
      <c r="E3045" s="16"/>
      <c r="H3045" s="16"/>
      <c r="J3045" s="16"/>
      <c r="M3045" s="16"/>
      <c r="O3045" s="16"/>
      <c r="R3045" s="16"/>
      <c r="T3045" s="16"/>
      <c r="W3045" s="16"/>
      <c r="Y3045" s="16"/>
      <c r="AB3045" s="16"/>
      <c r="AD3045" s="16"/>
    </row>
    <row r="3046" spans="3:30" x14ac:dyDescent="0.6">
      <c r="C3046" s="16"/>
      <c r="E3046" s="16"/>
      <c r="H3046" s="16"/>
      <c r="J3046" s="16"/>
      <c r="M3046" s="16"/>
      <c r="O3046" s="16"/>
      <c r="R3046" s="16"/>
      <c r="T3046" s="16"/>
      <c r="W3046" s="16"/>
      <c r="Y3046" s="16"/>
      <c r="AB3046" s="16"/>
      <c r="AD3046" s="16"/>
    </row>
    <row r="3047" spans="3:30" x14ac:dyDescent="0.6">
      <c r="C3047" s="16"/>
      <c r="E3047" s="16"/>
      <c r="H3047" s="16"/>
      <c r="J3047" s="16"/>
      <c r="M3047" s="16"/>
      <c r="O3047" s="16"/>
      <c r="R3047" s="16"/>
      <c r="T3047" s="16"/>
      <c r="W3047" s="16"/>
      <c r="Y3047" s="16"/>
      <c r="AB3047" s="16"/>
      <c r="AD3047" s="16"/>
    </row>
    <row r="3048" spans="3:30" x14ac:dyDescent="0.6">
      <c r="C3048" s="16"/>
      <c r="E3048" s="16"/>
      <c r="H3048" s="16"/>
      <c r="J3048" s="16"/>
      <c r="M3048" s="16"/>
      <c r="O3048" s="16"/>
      <c r="R3048" s="16"/>
      <c r="T3048" s="16"/>
      <c r="W3048" s="16"/>
      <c r="Y3048" s="16"/>
      <c r="AB3048" s="16"/>
      <c r="AD3048" s="16"/>
    </row>
    <row r="3049" spans="3:30" x14ac:dyDescent="0.6">
      <c r="C3049" s="16"/>
      <c r="E3049" s="16"/>
      <c r="H3049" s="16"/>
      <c r="J3049" s="16"/>
      <c r="M3049" s="16"/>
      <c r="O3049" s="16"/>
      <c r="R3049" s="16"/>
      <c r="T3049" s="16"/>
      <c r="W3049" s="16"/>
      <c r="Y3049" s="16"/>
      <c r="AB3049" s="16"/>
      <c r="AD3049" s="16"/>
    </row>
    <row r="3050" spans="3:30" x14ac:dyDescent="0.6">
      <c r="C3050" s="16"/>
      <c r="E3050" s="16"/>
      <c r="H3050" s="16"/>
      <c r="J3050" s="16"/>
      <c r="M3050" s="16"/>
      <c r="O3050" s="16"/>
      <c r="R3050" s="16"/>
      <c r="T3050" s="16"/>
      <c r="W3050" s="16"/>
      <c r="Y3050" s="16"/>
      <c r="AB3050" s="16"/>
      <c r="AD3050" s="16"/>
    </row>
    <row r="3051" spans="3:30" x14ac:dyDescent="0.6">
      <c r="C3051" s="16"/>
      <c r="E3051" s="16"/>
      <c r="H3051" s="16"/>
      <c r="J3051" s="16"/>
      <c r="M3051" s="16"/>
      <c r="O3051" s="16"/>
      <c r="R3051" s="16"/>
      <c r="T3051" s="16"/>
      <c r="W3051" s="16"/>
      <c r="Y3051" s="16"/>
      <c r="AB3051" s="16"/>
      <c r="AD3051" s="16"/>
    </row>
    <row r="3052" spans="3:30" x14ac:dyDescent="0.6">
      <c r="C3052" s="16"/>
      <c r="E3052" s="16"/>
      <c r="H3052" s="16"/>
      <c r="J3052" s="16"/>
      <c r="M3052" s="16"/>
      <c r="O3052" s="16"/>
      <c r="R3052" s="16"/>
      <c r="T3052" s="16"/>
      <c r="W3052" s="16"/>
      <c r="Y3052" s="16"/>
      <c r="AB3052" s="16"/>
      <c r="AD3052" s="16"/>
    </row>
    <row r="3053" spans="3:30" x14ac:dyDescent="0.6">
      <c r="C3053" s="16"/>
      <c r="E3053" s="16"/>
      <c r="H3053" s="16"/>
      <c r="J3053" s="16"/>
      <c r="M3053" s="16"/>
      <c r="O3053" s="16"/>
      <c r="R3053" s="16"/>
      <c r="T3053" s="16"/>
      <c r="W3053" s="16"/>
      <c r="Y3053" s="16"/>
      <c r="AB3053" s="16"/>
      <c r="AD3053" s="16"/>
    </row>
    <row r="3054" spans="3:30" x14ac:dyDescent="0.6">
      <c r="C3054" s="16"/>
      <c r="E3054" s="16"/>
      <c r="H3054" s="16"/>
      <c r="J3054" s="16"/>
      <c r="M3054" s="16"/>
      <c r="O3054" s="16"/>
      <c r="R3054" s="16"/>
      <c r="T3054" s="16"/>
      <c r="W3054" s="16"/>
      <c r="Y3054" s="16"/>
      <c r="AB3054" s="16"/>
      <c r="AD3054" s="16"/>
    </row>
    <row r="3055" spans="3:30" x14ac:dyDescent="0.6">
      <c r="C3055" s="16"/>
      <c r="E3055" s="16"/>
      <c r="H3055" s="16"/>
      <c r="J3055" s="16"/>
      <c r="M3055" s="16"/>
      <c r="O3055" s="16"/>
      <c r="R3055" s="16"/>
      <c r="T3055" s="16"/>
      <c r="W3055" s="16"/>
      <c r="Y3055" s="16"/>
      <c r="AB3055" s="16"/>
      <c r="AD3055" s="16"/>
    </row>
    <row r="3056" spans="3:30" x14ac:dyDescent="0.6">
      <c r="C3056" s="16"/>
      <c r="E3056" s="16"/>
      <c r="H3056" s="16"/>
      <c r="J3056" s="16"/>
      <c r="M3056" s="16"/>
      <c r="O3056" s="16"/>
      <c r="R3056" s="16"/>
      <c r="T3056" s="16"/>
      <c r="W3056" s="16"/>
      <c r="Y3056" s="16"/>
      <c r="AB3056" s="16"/>
      <c r="AD3056" s="16"/>
    </row>
    <row r="3057" spans="3:30" x14ac:dyDescent="0.6">
      <c r="C3057" s="16"/>
      <c r="E3057" s="16"/>
      <c r="H3057" s="16"/>
      <c r="J3057" s="16"/>
      <c r="M3057" s="16"/>
      <c r="O3057" s="16"/>
      <c r="R3057" s="16"/>
      <c r="T3057" s="16"/>
      <c r="W3057" s="16"/>
      <c r="Y3057" s="16"/>
      <c r="AB3057" s="16"/>
      <c r="AD3057" s="16"/>
    </row>
    <row r="3058" spans="3:30" x14ac:dyDescent="0.6">
      <c r="C3058" s="16"/>
      <c r="E3058" s="16"/>
      <c r="H3058" s="16"/>
      <c r="J3058" s="16"/>
      <c r="M3058" s="16"/>
      <c r="O3058" s="16"/>
      <c r="R3058" s="16"/>
      <c r="T3058" s="16"/>
      <c r="W3058" s="16"/>
      <c r="Y3058" s="16"/>
      <c r="AB3058" s="16"/>
      <c r="AD3058" s="16"/>
    </row>
    <row r="3059" spans="3:30" x14ac:dyDescent="0.6">
      <c r="C3059" s="16"/>
      <c r="E3059" s="16"/>
      <c r="H3059" s="16"/>
      <c r="J3059" s="16"/>
      <c r="M3059" s="16"/>
      <c r="O3059" s="16"/>
      <c r="R3059" s="16"/>
      <c r="T3059" s="16"/>
      <c r="W3059" s="16"/>
      <c r="Y3059" s="16"/>
      <c r="AB3059" s="16"/>
      <c r="AD3059" s="16"/>
    </row>
    <row r="3060" spans="3:30" x14ac:dyDescent="0.6">
      <c r="C3060" s="16"/>
      <c r="E3060" s="16"/>
      <c r="H3060" s="16"/>
      <c r="J3060" s="16"/>
      <c r="M3060" s="16"/>
      <c r="O3060" s="16"/>
      <c r="R3060" s="16"/>
      <c r="T3060" s="16"/>
      <c r="W3060" s="16"/>
      <c r="Y3060" s="16"/>
      <c r="AB3060" s="16"/>
      <c r="AD3060" s="16"/>
    </row>
    <row r="3061" spans="3:30" x14ac:dyDescent="0.6">
      <c r="C3061" s="16"/>
      <c r="E3061" s="16"/>
      <c r="H3061" s="16"/>
      <c r="J3061" s="16"/>
      <c r="M3061" s="16"/>
      <c r="O3061" s="16"/>
      <c r="R3061" s="16"/>
      <c r="T3061" s="16"/>
      <c r="W3061" s="16"/>
      <c r="Y3061" s="16"/>
      <c r="AB3061" s="16"/>
      <c r="AD3061" s="16"/>
    </row>
    <row r="3062" spans="3:30" x14ac:dyDescent="0.6">
      <c r="C3062" s="16"/>
      <c r="E3062" s="16"/>
      <c r="H3062" s="16"/>
      <c r="J3062" s="16"/>
      <c r="M3062" s="16"/>
      <c r="O3062" s="16"/>
      <c r="R3062" s="16"/>
      <c r="T3062" s="16"/>
      <c r="W3062" s="16"/>
      <c r="Y3062" s="16"/>
      <c r="AB3062" s="16"/>
      <c r="AD3062" s="16"/>
    </row>
    <row r="3063" spans="3:30" x14ac:dyDescent="0.6">
      <c r="C3063" s="16"/>
      <c r="E3063" s="16"/>
      <c r="H3063" s="16"/>
      <c r="J3063" s="16"/>
      <c r="M3063" s="16"/>
      <c r="O3063" s="16"/>
      <c r="R3063" s="16"/>
      <c r="T3063" s="16"/>
      <c r="W3063" s="16"/>
      <c r="Y3063" s="16"/>
      <c r="AB3063" s="16"/>
      <c r="AD3063" s="16"/>
    </row>
    <row r="3064" spans="3:30" x14ac:dyDescent="0.6">
      <c r="C3064" s="16"/>
      <c r="E3064" s="16"/>
      <c r="H3064" s="16"/>
      <c r="J3064" s="16"/>
      <c r="M3064" s="16"/>
      <c r="O3064" s="16"/>
      <c r="R3064" s="16"/>
      <c r="T3064" s="16"/>
      <c r="W3064" s="16"/>
      <c r="Y3064" s="16"/>
      <c r="AB3064" s="16"/>
      <c r="AD3064" s="16"/>
    </row>
    <row r="3065" spans="3:30" x14ac:dyDescent="0.6">
      <c r="C3065" s="16"/>
      <c r="E3065" s="16"/>
      <c r="H3065" s="16"/>
      <c r="J3065" s="16"/>
      <c r="M3065" s="16"/>
      <c r="O3065" s="16"/>
      <c r="R3065" s="16"/>
      <c r="T3065" s="16"/>
      <c r="W3065" s="16"/>
      <c r="Y3065" s="16"/>
      <c r="AB3065" s="16"/>
      <c r="AD3065" s="16"/>
    </row>
    <row r="3066" spans="3:30" x14ac:dyDescent="0.6">
      <c r="C3066" s="16"/>
      <c r="E3066" s="16"/>
      <c r="H3066" s="16"/>
      <c r="J3066" s="16"/>
      <c r="M3066" s="16"/>
      <c r="O3066" s="16"/>
      <c r="R3066" s="16"/>
      <c r="T3066" s="16"/>
      <c r="W3066" s="16"/>
      <c r="Y3066" s="16"/>
      <c r="AB3066" s="16"/>
      <c r="AD3066" s="16"/>
    </row>
    <row r="3067" spans="3:30" x14ac:dyDescent="0.6">
      <c r="C3067" s="16"/>
      <c r="E3067" s="16"/>
      <c r="H3067" s="16"/>
      <c r="J3067" s="16"/>
      <c r="M3067" s="16"/>
      <c r="O3067" s="16"/>
      <c r="R3067" s="16"/>
      <c r="T3067" s="16"/>
      <c r="W3067" s="16"/>
      <c r="Y3067" s="16"/>
      <c r="AB3067" s="16"/>
      <c r="AD3067" s="16"/>
    </row>
    <row r="3068" spans="3:30" x14ac:dyDescent="0.6">
      <c r="C3068" s="16"/>
      <c r="E3068" s="16"/>
      <c r="H3068" s="16"/>
      <c r="J3068" s="16"/>
      <c r="M3068" s="16"/>
      <c r="O3068" s="16"/>
      <c r="R3068" s="16"/>
      <c r="T3068" s="16"/>
      <c r="W3068" s="16"/>
      <c r="Y3068" s="16"/>
      <c r="AB3068" s="16"/>
      <c r="AD3068" s="16"/>
    </row>
    <row r="3069" spans="3:30" x14ac:dyDescent="0.6">
      <c r="C3069" s="16"/>
      <c r="E3069" s="16"/>
      <c r="H3069" s="16"/>
      <c r="J3069" s="16"/>
      <c r="M3069" s="16"/>
      <c r="O3069" s="16"/>
      <c r="R3069" s="16"/>
      <c r="T3069" s="16"/>
      <c r="W3069" s="16"/>
      <c r="Y3069" s="16"/>
      <c r="AB3069" s="16"/>
      <c r="AD3069" s="16"/>
    </row>
    <row r="3070" spans="3:30" x14ac:dyDescent="0.6">
      <c r="C3070" s="16"/>
      <c r="E3070" s="16"/>
      <c r="H3070" s="16"/>
      <c r="J3070" s="16"/>
      <c r="M3070" s="16"/>
      <c r="O3070" s="16"/>
      <c r="R3070" s="16"/>
      <c r="T3070" s="16"/>
      <c r="W3070" s="16"/>
      <c r="Y3070" s="16"/>
      <c r="AB3070" s="16"/>
      <c r="AD3070" s="16"/>
    </row>
    <row r="3071" spans="3:30" x14ac:dyDescent="0.6">
      <c r="C3071" s="16"/>
      <c r="E3071" s="16"/>
      <c r="H3071" s="16"/>
      <c r="J3071" s="16"/>
      <c r="M3071" s="16"/>
      <c r="O3071" s="16"/>
      <c r="R3071" s="16"/>
      <c r="T3071" s="16"/>
      <c r="W3071" s="16"/>
      <c r="Y3071" s="16"/>
      <c r="AB3071" s="16"/>
      <c r="AD3071" s="16"/>
    </row>
    <row r="3072" spans="3:30" x14ac:dyDescent="0.6">
      <c r="C3072" s="16"/>
      <c r="E3072" s="16"/>
      <c r="H3072" s="16"/>
      <c r="J3072" s="16"/>
      <c r="M3072" s="16"/>
      <c r="O3072" s="16"/>
      <c r="R3072" s="16"/>
      <c r="T3072" s="16"/>
      <c r="W3072" s="16"/>
      <c r="Y3072" s="16"/>
      <c r="AB3072" s="16"/>
      <c r="AD3072" s="16"/>
    </row>
    <row r="3073" spans="3:30" x14ac:dyDescent="0.6">
      <c r="C3073" s="16"/>
      <c r="E3073" s="16"/>
      <c r="H3073" s="16"/>
      <c r="J3073" s="16"/>
      <c r="M3073" s="16"/>
      <c r="O3073" s="16"/>
      <c r="R3073" s="16"/>
      <c r="T3073" s="16"/>
      <c r="W3073" s="16"/>
      <c r="Y3073" s="16"/>
      <c r="AB3073" s="16"/>
      <c r="AD3073" s="16"/>
    </row>
    <row r="3074" spans="3:30" x14ac:dyDescent="0.6">
      <c r="C3074" s="16"/>
      <c r="E3074" s="16"/>
      <c r="H3074" s="16"/>
      <c r="J3074" s="16"/>
      <c r="M3074" s="16"/>
      <c r="O3074" s="16"/>
      <c r="R3074" s="16"/>
      <c r="T3074" s="16"/>
      <c r="W3074" s="16"/>
      <c r="Y3074" s="16"/>
      <c r="AB3074" s="16"/>
      <c r="AD3074" s="16"/>
    </row>
    <row r="3075" spans="3:30" x14ac:dyDescent="0.6">
      <c r="C3075" s="16"/>
      <c r="E3075" s="16"/>
      <c r="H3075" s="16"/>
      <c r="J3075" s="16"/>
      <c r="M3075" s="16"/>
      <c r="O3075" s="16"/>
      <c r="R3075" s="16"/>
      <c r="T3075" s="16"/>
      <c r="W3075" s="16"/>
      <c r="Y3075" s="16"/>
      <c r="AB3075" s="16"/>
      <c r="AD3075" s="16"/>
    </row>
    <row r="3076" spans="3:30" x14ac:dyDescent="0.6">
      <c r="C3076" s="16"/>
      <c r="E3076" s="16"/>
      <c r="H3076" s="16"/>
      <c r="J3076" s="16"/>
      <c r="M3076" s="16"/>
      <c r="O3076" s="16"/>
      <c r="R3076" s="16"/>
      <c r="T3076" s="16"/>
      <c r="W3076" s="16"/>
      <c r="Y3076" s="16"/>
      <c r="AB3076" s="16"/>
      <c r="AD3076" s="16"/>
    </row>
    <row r="3077" spans="3:30" x14ac:dyDescent="0.6">
      <c r="C3077" s="16"/>
      <c r="E3077" s="16"/>
      <c r="H3077" s="16"/>
      <c r="J3077" s="16"/>
      <c r="M3077" s="16"/>
      <c r="O3077" s="16"/>
      <c r="R3077" s="16"/>
      <c r="T3077" s="16"/>
      <c r="W3077" s="16"/>
      <c r="Y3077" s="16"/>
      <c r="AB3077" s="16"/>
      <c r="AD3077" s="16"/>
    </row>
    <row r="3078" spans="3:30" x14ac:dyDescent="0.6">
      <c r="C3078" s="16"/>
      <c r="E3078" s="16"/>
      <c r="H3078" s="16"/>
      <c r="J3078" s="16"/>
      <c r="M3078" s="16"/>
      <c r="O3078" s="16"/>
      <c r="R3078" s="16"/>
      <c r="T3078" s="16"/>
      <c r="W3078" s="16"/>
      <c r="Y3078" s="16"/>
      <c r="AB3078" s="16"/>
      <c r="AD3078" s="16"/>
    </row>
    <row r="3079" spans="3:30" x14ac:dyDescent="0.6">
      <c r="C3079" s="16"/>
      <c r="E3079" s="16"/>
      <c r="H3079" s="16"/>
      <c r="J3079" s="16"/>
      <c r="M3079" s="16"/>
      <c r="O3079" s="16"/>
      <c r="R3079" s="16"/>
      <c r="T3079" s="16"/>
      <c r="W3079" s="16"/>
      <c r="Y3079" s="16"/>
      <c r="AB3079" s="16"/>
      <c r="AD3079" s="16"/>
    </row>
    <row r="3080" spans="3:30" x14ac:dyDescent="0.6">
      <c r="C3080" s="16"/>
      <c r="E3080" s="16"/>
      <c r="H3080" s="16"/>
      <c r="J3080" s="16"/>
      <c r="M3080" s="16"/>
      <c r="O3080" s="16"/>
      <c r="R3080" s="16"/>
      <c r="T3080" s="16"/>
      <c r="W3080" s="16"/>
      <c r="Y3080" s="16"/>
      <c r="AB3080" s="16"/>
      <c r="AD3080" s="16"/>
    </row>
    <row r="3081" spans="3:30" x14ac:dyDescent="0.6">
      <c r="C3081" s="16"/>
      <c r="E3081" s="16"/>
      <c r="H3081" s="16"/>
      <c r="J3081" s="16"/>
      <c r="M3081" s="16"/>
      <c r="O3081" s="16"/>
      <c r="R3081" s="16"/>
      <c r="T3081" s="16"/>
      <c r="W3081" s="16"/>
      <c r="Y3081" s="16"/>
      <c r="AB3081" s="16"/>
      <c r="AD3081" s="16"/>
    </row>
    <row r="3082" spans="3:30" x14ac:dyDescent="0.6">
      <c r="C3082" s="16"/>
      <c r="E3082" s="16"/>
      <c r="H3082" s="16"/>
      <c r="J3082" s="16"/>
      <c r="M3082" s="16"/>
      <c r="O3082" s="16"/>
      <c r="R3082" s="16"/>
      <c r="T3082" s="16"/>
      <c r="W3082" s="16"/>
      <c r="Y3082" s="16"/>
      <c r="AB3082" s="16"/>
      <c r="AD3082" s="16"/>
    </row>
    <row r="3083" spans="3:30" x14ac:dyDescent="0.6">
      <c r="C3083" s="16"/>
      <c r="E3083" s="16"/>
      <c r="H3083" s="16"/>
      <c r="J3083" s="16"/>
      <c r="M3083" s="16"/>
      <c r="O3083" s="16"/>
      <c r="R3083" s="16"/>
      <c r="T3083" s="16"/>
      <c r="W3083" s="16"/>
      <c r="Y3083" s="16"/>
      <c r="AB3083" s="16"/>
      <c r="AD3083" s="16"/>
    </row>
    <row r="3084" spans="3:30" x14ac:dyDescent="0.6">
      <c r="C3084" s="16"/>
      <c r="E3084" s="16"/>
      <c r="H3084" s="16"/>
      <c r="J3084" s="16"/>
      <c r="M3084" s="16"/>
      <c r="O3084" s="16"/>
      <c r="R3084" s="16"/>
      <c r="T3084" s="16"/>
      <c r="W3084" s="16"/>
      <c r="Y3084" s="16"/>
      <c r="AB3084" s="16"/>
      <c r="AD3084" s="16"/>
    </row>
    <row r="3085" spans="3:30" x14ac:dyDescent="0.6">
      <c r="C3085" s="16"/>
      <c r="E3085" s="16"/>
      <c r="H3085" s="16"/>
      <c r="J3085" s="16"/>
      <c r="M3085" s="16"/>
      <c r="O3085" s="16"/>
      <c r="R3085" s="16"/>
      <c r="T3085" s="16"/>
      <c r="W3085" s="16"/>
      <c r="Y3085" s="16"/>
      <c r="AB3085" s="16"/>
      <c r="AD3085" s="16"/>
    </row>
    <row r="3086" spans="3:30" x14ac:dyDescent="0.6">
      <c r="C3086" s="16"/>
      <c r="E3086" s="16"/>
      <c r="H3086" s="16"/>
      <c r="J3086" s="16"/>
      <c r="M3086" s="16"/>
      <c r="O3086" s="16"/>
      <c r="R3086" s="16"/>
      <c r="T3086" s="16"/>
      <c r="W3086" s="16"/>
      <c r="Y3086" s="16"/>
      <c r="AB3086" s="16"/>
      <c r="AD3086" s="16"/>
    </row>
    <row r="3087" spans="3:30" x14ac:dyDescent="0.6">
      <c r="C3087" s="16"/>
      <c r="E3087" s="16"/>
      <c r="H3087" s="16"/>
      <c r="J3087" s="16"/>
      <c r="M3087" s="16"/>
      <c r="O3087" s="16"/>
      <c r="R3087" s="16"/>
      <c r="T3087" s="16"/>
      <c r="W3087" s="16"/>
      <c r="Y3087" s="16"/>
      <c r="AB3087" s="16"/>
      <c r="AD3087" s="16"/>
    </row>
    <row r="3088" spans="3:30" x14ac:dyDescent="0.6">
      <c r="C3088" s="16"/>
      <c r="E3088" s="16"/>
      <c r="H3088" s="16"/>
      <c r="J3088" s="16"/>
      <c r="M3088" s="16"/>
      <c r="O3088" s="16"/>
      <c r="R3088" s="16"/>
      <c r="T3088" s="16"/>
      <c r="W3088" s="16"/>
      <c r="Y3088" s="16"/>
      <c r="AB3088" s="16"/>
      <c r="AD3088" s="16"/>
    </row>
    <row r="3089" spans="3:30" x14ac:dyDescent="0.6">
      <c r="C3089" s="16"/>
      <c r="E3089" s="16"/>
      <c r="H3089" s="16"/>
      <c r="J3089" s="16"/>
      <c r="M3089" s="16"/>
      <c r="O3089" s="16"/>
      <c r="R3089" s="16"/>
      <c r="T3089" s="16"/>
      <c r="W3089" s="16"/>
      <c r="Y3089" s="16"/>
      <c r="AB3089" s="16"/>
      <c r="AD3089" s="16"/>
    </row>
    <row r="3090" spans="3:30" x14ac:dyDescent="0.6">
      <c r="C3090" s="16"/>
      <c r="E3090" s="16"/>
      <c r="H3090" s="16"/>
      <c r="J3090" s="16"/>
      <c r="M3090" s="16"/>
      <c r="O3090" s="16"/>
      <c r="R3090" s="16"/>
      <c r="T3090" s="16"/>
      <c r="W3090" s="16"/>
      <c r="Y3090" s="16"/>
      <c r="AB3090" s="16"/>
      <c r="AD3090" s="16"/>
    </row>
    <row r="3091" spans="3:30" x14ac:dyDescent="0.6">
      <c r="C3091" s="16"/>
      <c r="E3091" s="16"/>
      <c r="H3091" s="16"/>
      <c r="J3091" s="16"/>
      <c r="M3091" s="16"/>
      <c r="O3091" s="16"/>
      <c r="R3091" s="16"/>
      <c r="T3091" s="16"/>
      <c r="W3091" s="16"/>
      <c r="Y3091" s="16"/>
      <c r="AB3091" s="16"/>
      <c r="AD3091" s="16"/>
    </row>
    <row r="3092" spans="3:30" x14ac:dyDescent="0.6">
      <c r="C3092" s="16"/>
      <c r="E3092" s="16"/>
      <c r="H3092" s="16"/>
      <c r="J3092" s="16"/>
      <c r="M3092" s="16"/>
      <c r="O3092" s="16"/>
      <c r="R3092" s="16"/>
      <c r="T3092" s="16"/>
      <c r="W3092" s="16"/>
      <c r="Y3092" s="16"/>
      <c r="AB3092" s="16"/>
      <c r="AD3092" s="16"/>
    </row>
    <row r="3093" spans="3:30" x14ac:dyDescent="0.6">
      <c r="C3093" s="16"/>
      <c r="E3093" s="16"/>
      <c r="H3093" s="16"/>
      <c r="J3093" s="16"/>
      <c r="M3093" s="16"/>
      <c r="O3093" s="16"/>
      <c r="R3093" s="16"/>
      <c r="T3093" s="16"/>
      <c r="W3093" s="16"/>
      <c r="Y3093" s="16"/>
      <c r="AB3093" s="16"/>
      <c r="AD3093" s="16"/>
    </row>
    <row r="3094" spans="3:30" x14ac:dyDescent="0.6">
      <c r="C3094" s="16"/>
      <c r="E3094" s="16"/>
      <c r="H3094" s="16"/>
      <c r="J3094" s="16"/>
      <c r="M3094" s="16"/>
      <c r="O3094" s="16"/>
      <c r="R3094" s="16"/>
      <c r="T3094" s="16"/>
      <c r="W3094" s="16"/>
      <c r="Y3094" s="16"/>
      <c r="AB3094" s="16"/>
      <c r="AD3094" s="16"/>
    </row>
    <row r="3095" spans="3:30" x14ac:dyDescent="0.6">
      <c r="C3095" s="16"/>
      <c r="E3095" s="16"/>
      <c r="H3095" s="16"/>
      <c r="J3095" s="16"/>
      <c r="M3095" s="16"/>
      <c r="O3095" s="16"/>
      <c r="R3095" s="16"/>
      <c r="T3095" s="16"/>
      <c r="W3095" s="16"/>
      <c r="Y3095" s="16"/>
      <c r="AB3095" s="16"/>
      <c r="AD3095" s="16"/>
    </row>
    <row r="3096" spans="3:30" x14ac:dyDescent="0.6">
      <c r="C3096" s="16"/>
      <c r="E3096" s="16"/>
      <c r="H3096" s="16"/>
      <c r="J3096" s="16"/>
      <c r="M3096" s="16"/>
      <c r="O3096" s="16"/>
      <c r="R3096" s="16"/>
      <c r="T3096" s="16"/>
      <c r="W3096" s="16"/>
      <c r="Y3096" s="16"/>
      <c r="AB3096" s="16"/>
      <c r="AD3096" s="16"/>
    </row>
    <row r="3097" spans="3:30" x14ac:dyDescent="0.6">
      <c r="C3097" s="16"/>
      <c r="E3097" s="16"/>
      <c r="H3097" s="16"/>
      <c r="J3097" s="16"/>
      <c r="M3097" s="16"/>
      <c r="O3097" s="16"/>
      <c r="R3097" s="16"/>
      <c r="T3097" s="16"/>
      <c r="W3097" s="16"/>
      <c r="Y3097" s="16"/>
      <c r="AB3097" s="16"/>
      <c r="AD3097" s="16"/>
    </row>
    <row r="3098" spans="3:30" x14ac:dyDescent="0.6">
      <c r="C3098" s="16"/>
      <c r="E3098" s="16"/>
      <c r="H3098" s="16"/>
      <c r="J3098" s="16"/>
      <c r="M3098" s="16"/>
      <c r="O3098" s="16"/>
      <c r="R3098" s="16"/>
      <c r="T3098" s="16"/>
      <c r="W3098" s="16"/>
      <c r="Y3098" s="16"/>
      <c r="AB3098" s="16"/>
      <c r="AD3098" s="16"/>
    </row>
    <row r="3099" spans="3:30" x14ac:dyDescent="0.6">
      <c r="C3099" s="16"/>
      <c r="E3099" s="16"/>
      <c r="H3099" s="16"/>
      <c r="J3099" s="16"/>
      <c r="M3099" s="16"/>
      <c r="O3099" s="16"/>
      <c r="R3099" s="16"/>
      <c r="T3099" s="16"/>
      <c r="W3099" s="16"/>
      <c r="Y3099" s="16"/>
      <c r="AB3099" s="16"/>
      <c r="AD3099" s="16"/>
    </row>
    <row r="3100" spans="3:30" x14ac:dyDescent="0.6">
      <c r="C3100" s="16"/>
      <c r="E3100" s="16"/>
      <c r="H3100" s="16"/>
      <c r="J3100" s="16"/>
      <c r="M3100" s="16"/>
      <c r="O3100" s="16"/>
      <c r="R3100" s="16"/>
      <c r="T3100" s="16"/>
      <c r="W3100" s="16"/>
      <c r="Y3100" s="16"/>
      <c r="AB3100" s="16"/>
      <c r="AD3100" s="16"/>
    </row>
    <row r="3101" spans="3:30" x14ac:dyDescent="0.6">
      <c r="C3101" s="16"/>
      <c r="E3101" s="16"/>
      <c r="H3101" s="16"/>
      <c r="J3101" s="16"/>
      <c r="M3101" s="16"/>
      <c r="O3101" s="16"/>
      <c r="R3101" s="16"/>
      <c r="T3101" s="16"/>
      <c r="W3101" s="16"/>
      <c r="Y3101" s="16"/>
      <c r="AB3101" s="16"/>
      <c r="AD3101" s="16"/>
    </row>
    <row r="3102" spans="3:30" x14ac:dyDescent="0.6">
      <c r="C3102" s="16"/>
      <c r="E3102" s="16"/>
      <c r="H3102" s="16"/>
      <c r="J3102" s="16"/>
      <c r="M3102" s="16"/>
      <c r="O3102" s="16"/>
      <c r="R3102" s="16"/>
      <c r="T3102" s="16"/>
      <c r="W3102" s="16"/>
      <c r="Y3102" s="16"/>
      <c r="AB3102" s="16"/>
      <c r="AD3102" s="16"/>
    </row>
    <row r="3103" spans="3:30" x14ac:dyDescent="0.6">
      <c r="C3103" s="16"/>
      <c r="E3103" s="16"/>
      <c r="H3103" s="16"/>
      <c r="J3103" s="16"/>
      <c r="M3103" s="16"/>
      <c r="O3103" s="16"/>
      <c r="R3103" s="16"/>
      <c r="T3103" s="16"/>
      <c r="W3103" s="16"/>
      <c r="Y3103" s="16"/>
      <c r="AB3103" s="16"/>
      <c r="AD3103" s="16"/>
    </row>
    <row r="3104" spans="3:30" x14ac:dyDescent="0.6">
      <c r="C3104" s="16"/>
      <c r="E3104" s="16"/>
      <c r="H3104" s="16"/>
      <c r="J3104" s="16"/>
      <c r="M3104" s="16"/>
      <c r="O3104" s="16"/>
      <c r="R3104" s="16"/>
      <c r="T3104" s="16"/>
      <c r="W3104" s="16"/>
      <c r="Y3104" s="16"/>
      <c r="AB3104" s="16"/>
      <c r="AD3104" s="16"/>
    </row>
    <row r="3105" spans="3:30" x14ac:dyDescent="0.6">
      <c r="C3105" s="16"/>
      <c r="E3105" s="16"/>
      <c r="H3105" s="16"/>
      <c r="J3105" s="16"/>
      <c r="M3105" s="16"/>
      <c r="O3105" s="16"/>
      <c r="R3105" s="16"/>
      <c r="T3105" s="16"/>
      <c r="W3105" s="16"/>
      <c r="Y3105" s="16"/>
      <c r="AB3105" s="16"/>
      <c r="AD3105" s="16"/>
    </row>
    <row r="3106" spans="3:30" x14ac:dyDescent="0.6">
      <c r="C3106" s="16"/>
      <c r="E3106" s="16"/>
      <c r="H3106" s="16"/>
      <c r="J3106" s="16"/>
      <c r="M3106" s="16"/>
      <c r="O3106" s="16"/>
      <c r="R3106" s="16"/>
      <c r="T3106" s="16"/>
      <c r="W3106" s="16"/>
      <c r="Y3106" s="16"/>
      <c r="AB3106" s="16"/>
      <c r="AD3106" s="16"/>
    </row>
    <row r="3107" spans="3:30" x14ac:dyDescent="0.6">
      <c r="C3107" s="16"/>
      <c r="E3107" s="16"/>
      <c r="H3107" s="16"/>
      <c r="J3107" s="16"/>
      <c r="M3107" s="16"/>
      <c r="O3107" s="16"/>
      <c r="R3107" s="16"/>
      <c r="T3107" s="16"/>
      <c r="W3107" s="16"/>
      <c r="Y3107" s="16"/>
      <c r="AB3107" s="16"/>
      <c r="AD3107" s="16"/>
    </row>
    <row r="3108" spans="3:30" x14ac:dyDescent="0.6">
      <c r="C3108" s="16"/>
      <c r="E3108" s="16"/>
      <c r="H3108" s="16"/>
      <c r="J3108" s="16"/>
      <c r="M3108" s="16"/>
      <c r="O3108" s="16"/>
      <c r="R3108" s="16"/>
      <c r="T3108" s="16"/>
      <c r="W3108" s="16"/>
      <c r="Y3108" s="16"/>
      <c r="AB3108" s="16"/>
      <c r="AD3108" s="16"/>
    </row>
    <row r="3109" spans="3:30" x14ac:dyDescent="0.6">
      <c r="C3109" s="16"/>
      <c r="E3109" s="16"/>
      <c r="H3109" s="16"/>
      <c r="J3109" s="16"/>
      <c r="M3109" s="16"/>
      <c r="O3109" s="16"/>
      <c r="R3109" s="16"/>
      <c r="T3109" s="16"/>
      <c r="W3109" s="16"/>
      <c r="Y3109" s="16"/>
      <c r="AB3109" s="16"/>
      <c r="AD3109" s="16"/>
    </row>
    <row r="3110" spans="3:30" x14ac:dyDescent="0.6">
      <c r="C3110" s="16"/>
      <c r="E3110" s="16"/>
      <c r="H3110" s="16"/>
      <c r="J3110" s="16"/>
      <c r="M3110" s="16"/>
      <c r="O3110" s="16"/>
      <c r="R3110" s="16"/>
      <c r="T3110" s="16"/>
      <c r="W3110" s="16"/>
      <c r="Y3110" s="16"/>
      <c r="AB3110" s="16"/>
      <c r="AD3110" s="16"/>
    </row>
    <row r="3111" spans="3:30" x14ac:dyDescent="0.6">
      <c r="C3111" s="16"/>
      <c r="E3111" s="16"/>
      <c r="H3111" s="16"/>
      <c r="J3111" s="16"/>
      <c r="M3111" s="16"/>
      <c r="O3111" s="16"/>
      <c r="R3111" s="16"/>
      <c r="T3111" s="16"/>
      <c r="W3111" s="16"/>
      <c r="Y3111" s="16"/>
      <c r="AB3111" s="16"/>
      <c r="AD3111" s="16"/>
    </row>
    <row r="3112" spans="3:30" x14ac:dyDescent="0.6">
      <c r="C3112" s="16"/>
      <c r="E3112" s="16"/>
      <c r="H3112" s="16"/>
      <c r="J3112" s="16"/>
      <c r="M3112" s="16"/>
      <c r="O3112" s="16"/>
      <c r="R3112" s="16"/>
      <c r="T3112" s="16"/>
      <c r="W3112" s="16"/>
      <c r="Y3112" s="16"/>
      <c r="AB3112" s="16"/>
      <c r="AD3112" s="16"/>
    </row>
    <row r="3113" spans="3:30" x14ac:dyDescent="0.6">
      <c r="C3113" s="16"/>
      <c r="E3113" s="16"/>
      <c r="H3113" s="16"/>
      <c r="J3113" s="16"/>
      <c r="M3113" s="16"/>
      <c r="O3113" s="16"/>
      <c r="R3113" s="16"/>
      <c r="T3113" s="16"/>
      <c r="W3113" s="16"/>
      <c r="Y3113" s="16"/>
      <c r="AB3113" s="16"/>
      <c r="AD3113" s="16"/>
    </row>
    <row r="3114" spans="3:30" x14ac:dyDescent="0.6">
      <c r="C3114" s="16"/>
      <c r="E3114" s="16"/>
      <c r="H3114" s="16"/>
      <c r="J3114" s="16"/>
      <c r="M3114" s="16"/>
      <c r="O3114" s="16"/>
      <c r="R3114" s="16"/>
      <c r="T3114" s="16"/>
      <c r="W3114" s="16"/>
      <c r="Y3114" s="16"/>
      <c r="AB3114" s="16"/>
      <c r="AD3114" s="16"/>
    </row>
    <row r="3115" spans="3:30" x14ac:dyDescent="0.6">
      <c r="C3115" s="16"/>
      <c r="E3115" s="16"/>
      <c r="H3115" s="16"/>
      <c r="J3115" s="16"/>
      <c r="M3115" s="16"/>
      <c r="O3115" s="16"/>
      <c r="R3115" s="16"/>
      <c r="T3115" s="16"/>
      <c r="W3115" s="16"/>
      <c r="Y3115" s="16"/>
      <c r="AB3115" s="16"/>
      <c r="AD3115" s="16"/>
    </row>
    <row r="3116" spans="3:30" x14ac:dyDescent="0.6">
      <c r="C3116" s="16"/>
      <c r="E3116" s="16"/>
      <c r="H3116" s="16"/>
      <c r="J3116" s="16"/>
      <c r="M3116" s="16"/>
      <c r="O3116" s="16"/>
      <c r="R3116" s="16"/>
      <c r="T3116" s="16"/>
      <c r="W3116" s="16"/>
      <c r="Y3116" s="16"/>
      <c r="AB3116" s="16"/>
      <c r="AD3116" s="16"/>
    </row>
    <row r="3117" spans="3:30" x14ac:dyDescent="0.6">
      <c r="C3117" s="16"/>
      <c r="E3117" s="16"/>
      <c r="H3117" s="16"/>
      <c r="J3117" s="16"/>
      <c r="M3117" s="16"/>
      <c r="O3117" s="16"/>
      <c r="R3117" s="16"/>
      <c r="T3117" s="16"/>
      <c r="W3117" s="16"/>
      <c r="Y3117" s="16"/>
      <c r="AB3117" s="16"/>
      <c r="AD3117" s="16"/>
    </row>
    <row r="3118" spans="3:30" x14ac:dyDescent="0.6">
      <c r="C3118" s="16"/>
      <c r="E3118" s="16"/>
      <c r="H3118" s="16"/>
      <c r="J3118" s="16"/>
      <c r="M3118" s="16"/>
      <c r="O3118" s="16"/>
      <c r="R3118" s="16"/>
      <c r="T3118" s="16"/>
      <c r="W3118" s="16"/>
      <c r="Y3118" s="16"/>
      <c r="AB3118" s="16"/>
      <c r="AD3118" s="16"/>
    </row>
    <row r="3119" spans="3:30" x14ac:dyDescent="0.6">
      <c r="C3119" s="16"/>
      <c r="E3119" s="16"/>
      <c r="H3119" s="16"/>
      <c r="J3119" s="16"/>
      <c r="M3119" s="16"/>
      <c r="O3119" s="16"/>
      <c r="R3119" s="16"/>
      <c r="T3119" s="16"/>
      <c r="W3119" s="16"/>
      <c r="Y3119" s="16"/>
      <c r="AB3119" s="16"/>
      <c r="AD3119" s="16"/>
    </row>
    <row r="3120" spans="3:30" x14ac:dyDescent="0.6">
      <c r="C3120" s="16"/>
      <c r="E3120" s="16"/>
      <c r="H3120" s="16"/>
      <c r="J3120" s="16"/>
      <c r="M3120" s="16"/>
      <c r="O3120" s="16"/>
      <c r="R3120" s="16"/>
      <c r="T3120" s="16"/>
      <c r="W3120" s="16"/>
      <c r="Y3120" s="16"/>
      <c r="AB3120" s="16"/>
      <c r="AD3120" s="16"/>
    </row>
    <row r="3121" spans="3:30" x14ac:dyDescent="0.6">
      <c r="C3121" s="16"/>
      <c r="E3121" s="16"/>
      <c r="H3121" s="16"/>
      <c r="J3121" s="16"/>
      <c r="M3121" s="16"/>
      <c r="O3121" s="16"/>
      <c r="R3121" s="16"/>
      <c r="T3121" s="16"/>
      <c r="W3121" s="16"/>
      <c r="Y3121" s="16"/>
      <c r="AB3121" s="16"/>
      <c r="AD3121" s="16"/>
    </row>
    <row r="3122" spans="3:30" x14ac:dyDescent="0.6">
      <c r="C3122" s="16"/>
      <c r="E3122" s="16"/>
      <c r="H3122" s="16"/>
      <c r="J3122" s="16"/>
      <c r="M3122" s="16"/>
      <c r="O3122" s="16"/>
      <c r="R3122" s="16"/>
      <c r="T3122" s="16"/>
      <c r="W3122" s="16"/>
      <c r="Y3122" s="16"/>
      <c r="AB3122" s="16"/>
      <c r="AD3122" s="16"/>
    </row>
    <row r="3123" spans="3:30" x14ac:dyDescent="0.6">
      <c r="C3123" s="16"/>
      <c r="E3123" s="16"/>
      <c r="H3123" s="16"/>
      <c r="J3123" s="16"/>
      <c r="M3123" s="16"/>
      <c r="O3123" s="16"/>
      <c r="R3123" s="16"/>
      <c r="T3123" s="16"/>
      <c r="W3123" s="16"/>
      <c r="Y3123" s="16"/>
      <c r="AB3123" s="16"/>
      <c r="AD3123" s="16"/>
    </row>
    <row r="3124" spans="3:30" x14ac:dyDescent="0.6">
      <c r="C3124" s="16"/>
      <c r="E3124" s="16"/>
      <c r="H3124" s="16"/>
      <c r="J3124" s="16"/>
      <c r="M3124" s="16"/>
      <c r="O3124" s="16"/>
      <c r="R3124" s="16"/>
      <c r="T3124" s="16"/>
      <c r="W3124" s="16"/>
      <c r="Y3124" s="16"/>
      <c r="AB3124" s="16"/>
      <c r="AD3124" s="16"/>
    </row>
    <row r="3125" spans="3:30" x14ac:dyDescent="0.6">
      <c r="C3125" s="16"/>
      <c r="E3125" s="16"/>
      <c r="H3125" s="16"/>
      <c r="J3125" s="16"/>
      <c r="M3125" s="16"/>
      <c r="O3125" s="16"/>
      <c r="R3125" s="16"/>
      <c r="T3125" s="16"/>
      <c r="W3125" s="16"/>
      <c r="Y3125" s="16"/>
      <c r="AB3125" s="16"/>
      <c r="AD3125" s="16"/>
    </row>
    <row r="3126" spans="3:30" x14ac:dyDescent="0.6">
      <c r="C3126" s="16"/>
      <c r="E3126" s="16"/>
      <c r="H3126" s="16"/>
      <c r="J3126" s="16"/>
      <c r="M3126" s="16"/>
      <c r="O3126" s="16"/>
      <c r="R3126" s="16"/>
      <c r="T3126" s="16"/>
      <c r="W3126" s="16"/>
      <c r="Y3126" s="16"/>
      <c r="AB3126" s="16"/>
      <c r="AD3126" s="16"/>
    </row>
    <row r="3127" spans="3:30" x14ac:dyDescent="0.6">
      <c r="C3127" s="16"/>
      <c r="E3127" s="16"/>
      <c r="H3127" s="16"/>
      <c r="J3127" s="16"/>
      <c r="M3127" s="16"/>
      <c r="O3127" s="16"/>
      <c r="R3127" s="16"/>
      <c r="T3127" s="16"/>
      <c r="W3127" s="16"/>
      <c r="Y3127" s="16"/>
      <c r="AB3127" s="16"/>
      <c r="AD3127" s="16"/>
    </row>
    <row r="3128" spans="3:30" x14ac:dyDescent="0.6">
      <c r="C3128" s="16"/>
      <c r="E3128" s="16"/>
      <c r="H3128" s="16"/>
      <c r="J3128" s="16"/>
      <c r="M3128" s="16"/>
      <c r="O3128" s="16"/>
      <c r="R3128" s="16"/>
      <c r="T3128" s="16"/>
      <c r="W3128" s="16"/>
      <c r="Y3128" s="16"/>
      <c r="AB3128" s="16"/>
      <c r="AD3128" s="16"/>
    </row>
    <row r="3129" spans="3:30" x14ac:dyDescent="0.6">
      <c r="C3129" s="16"/>
      <c r="E3129" s="16"/>
      <c r="H3129" s="16"/>
      <c r="J3129" s="16"/>
      <c r="M3129" s="16"/>
      <c r="O3129" s="16"/>
      <c r="R3129" s="16"/>
      <c r="T3129" s="16"/>
      <c r="W3129" s="16"/>
      <c r="Y3129" s="16"/>
      <c r="AB3129" s="16"/>
      <c r="AD3129" s="16"/>
    </row>
    <row r="3130" spans="3:30" x14ac:dyDescent="0.6">
      <c r="C3130" s="16"/>
      <c r="E3130" s="16"/>
      <c r="H3130" s="16"/>
      <c r="J3130" s="16"/>
      <c r="M3130" s="16"/>
      <c r="O3130" s="16"/>
      <c r="R3130" s="16"/>
      <c r="T3130" s="16"/>
      <c r="W3130" s="16"/>
      <c r="Y3130" s="16"/>
      <c r="AB3130" s="16"/>
      <c r="AD3130" s="16"/>
    </row>
    <row r="3131" spans="3:30" x14ac:dyDescent="0.6">
      <c r="C3131" s="16"/>
      <c r="E3131" s="16"/>
      <c r="H3131" s="16"/>
      <c r="J3131" s="16"/>
      <c r="M3131" s="16"/>
      <c r="O3131" s="16"/>
      <c r="R3131" s="16"/>
      <c r="T3131" s="16"/>
      <c r="W3131" s="16"/>
      <c r="Y3131" s="16"/>
      <c r="AB3131" s="16"/>
      <c r="AD3131" s="16"/>
    </row>
    <row r="3132" spans="3:30" x14ac:dyDescent="0.6">
      <c r="C3132" s="16"/>
      <c r="E3132" s="16"/>
      <c r="H3132" s="16"/>
      <c r="J3132" s="16"/>
      <c r="M3132" s="16"/>
      <c r="O3132" s="16"/>
      <c r="R3132" s="16"/>
      <c r="T3132" s="16"/>
      <c r="W3132" s="16"/>
      <c r="Y3132" s="16"/>
      <c r="AB3132" s="16"/>
      <c r="AD3132" s="16"/>
    </row>
    <row r="3133" spans="3:30" x14ac:dyDescent="0.6">
      <c r="C3133" s="16"/>
      <c r="E3133" s="16"/>
      <c r="H3133" s="16"/>
      <c r="J3133" s="16"/>
      <c r="M3133" s="16"/>
      <c r="O3133" s="16"/>
      <c r="R3133" s="16"/>
      <c r="T3133" s="16"/>
      <c r="W3133" s="16"/>
      <c r="Y3133" s="16"/>
      <c r="AB3133" s="16"/>
      <c r="AD3133" s="16"/>
    </row>
    <row r="3134" spans="3:30" x14ac:dyDescent="0.6">
      <c r="C3134" s="16"/>
      <c r="E3134" s="16"/>
      <c r="H3134" s="16"/>
      <c r="J3134" s="16"/>
      <c r="M3134" s="16"/>
      <c r="O3134" s="16"/>
      <c r="R3134" s="16"/>
      <c r="T3134" s="16"/>
      <c r="W3134" s="16"/>
      <c r="Y3134" s="16"/>
      <c r="AB3134" s="16"/>
      <c r="AD3134" s="16"/>
    </row>
    <row r="3135" spans="3:30" x14ac:dyDescent="0.6">
      <c r="C3135" s="16"/>
      <c r="E3135" s="16"/>
      <c r="H3135" s="16"/>
      <c r="J3135" s="16"/>
      <c r="M3135" s="16"/>
      <c r="O3135" s="16"/>
      <c r="R3135" s="16"/>
      <c r="T3135" s="16"/>
      <c r="W3135" s="16"/>
      <c r="Y3135" s="16"/>
      <c r="AB3135" s="16"/>
      <c r="AD3135" s="16"/>
    </row>
    <row r="3136" spans="3:30" x14ac:dyDescent="0.6">
      <c r="C3136" s="16"/>
      <c r="E3136" s="16"/>
      <c r="H3136" s="16"/>
      <c r="J3136" s="16"/>
      <c r="M3136" s="16"/>
      <c r="O3136" s="16"/>
      <c r="R3136" s="16"/>
      <c r="T3136" s="16"/>
      <c r="W3136" s="16"/>
      <c r="Y3136" s="16"/>
      <c r="AB3136" s="16"/>
      <c r="AD3136" s="16"/>
    </row>
    <row r="3137" spans="3:30" x14ac:dyDescent="0.6">
      <c r="C3137" s="16"/>
      <c r="E3137" s="16"/>
      <c r="H3137" s="16"/>
      <c r="J3137" s="16"/>
      <c r="M3137" s="16"/>
      <c r="O3137" s="16"/>
      <c r="R3137" s="16"/>
      <c r="T3137" s="16"/>
      <c r="W3137" s="16"/>
      <c r="Y3137" s="16"/>
      <c r="AB3137" s="16"/>
      <c r="AD3137" s="16"/>
    </row>
    <row r="3138" spans="3:30" x14ac:dyDescent="0.6">
      <c r="C3138" s="16"/>
      <c r="E3138" s="16"/>
      <c r="H3138" s="16"/>
      <c r="J3138" s="16"/>
      <c r="M3138" s="16"/>
      <c r="O3138" s="16"/>
      <c r="R3138" s="16"/>
      <c r="T3138" s="16"/>
      <c r="W3138" s="16"/>
      <c r="Y3138" s="16"/>
      <c r="AB3138" s="16"/>
      <c r="AD3138" s="16"/>
    </row>
    <row r="3139" spans="3:30" x14ac:dyDescent="0.6">
      <c r="C3139" s="16"/>
      <c r="E3139" s="16"/>
      <c r="H3139" s="16"/>
      <c r="J3139" s="16"/>
      <c r="M3139" s="16"/>
      <c r="O3139" s="16"/>
      <c r="R3139" s="16"/>
      <c r="T3139" s="16"/>
      <c r="W3139" s="16"/>
      <c r="Y3139" s="16"/>
      <c r="AB3139" s="16"/>
      <c r="AD3139" s="16"/>
    </row>
    <row r="3140" spans="3:30" x14ac:dyDescent="0.6">
      <c r="C3140" s="16"/>
      <c r="E3140" s="16"/>
      <c r="H3140" s="16"/>
      <c r="J3140" s="16"/>
      <c r="M3140" s="16"/>
      <c r="O3140" s="16"/>
      <c r="R3140" s="16"/>
      <c r="T3140" s="16"/>
      <c r="W3140" s="16"/>
      <c r="Y3140" s="16"/>
      <c r="AB3140" s="16"/>
      <c r="AD3140" s="16"/>
    </row>
    <row r="3141" spans="3:30" x14ac:dyDescent="0.6">
      <c r="C3141" s="16"/>
      <c r="E3141" s="16"/>
      <c r="H3141" s="16"/>
      <c r="J3141" s="16"/>
      <c r="M3141" s="16"/>
      <c r="O3141" s="16"/>
      <c r="R3141" s="16"/>
      <c r="T3141" s="16"/>
      <c r="W3141" s="16"/>
      <c r="Y3141" s="16"/>
      <c r="AB3141" s="16"/>
      <c r="AD3141" s="16"/>
    </row>
    <row r="3142" spans="3:30" x14ac:dyDescent="0.6">
      <c r="C3142" s="16"/>
      <c r="E3142" s="16"/>
      <c r="H3142" s="16"/>
      <c r="J3142" s="16"/>
      <c r="M3142" s="16"/>
      <c r="O3142" s="16"/>
      <c r="R3142" s="16"/>
      <c r="T3142" s="16"/>
      <c r="W3142" s="16"/>
      <c r="Y3142" s="16"/>
      <c r="AB3142" s="16"/>
      <c r="AD3142" s="16"/>
    </row>
    <row r="3143" spans="3:30" x14ac:dyDescent="0.6">
      <c r="C3143" s="16"/>
      <c r="E3143" s="16"/>
      <c r="H3143" s="16"/>
      <c r="J3143" s="16"/>
      <c r="M3143" s="16"/>
      <c r="O3143" s="16"/>
      <c r="R3143" s="16"/>
      <c r="T3143" s="16"/>
      <c r="W3143" s="16"/>
      <c r="Y3143" s="16"/>
      <c r="AB3143" s="16"/>
      <c r="AD3143" s="16"/>
    </row>
    <row r="3144" spans="3:30" x14ac:dyDescent="0.6">
      <c r="C3144" s="16"/>
      <c r="E3144" s="16"/>
      <c r="H3144" s="16"/>
      <c r="J3144" s="16"/>
      <c r="M3144" s="16"/>
      <c r="O3144" s="16"/>
      <c r="R3144" s="16"/>
      <c r="T3144" s="16"/>
      <c r="W3144" s="16"/>
      <c r="Y3144" s="16"/>
      <c r="AB3144" s="16"/>
      <c r="AD3144" s="16"/>
    </row>
    <row r="3145" spans="3:30" x14ac:dyDescent="0.6">
      <c r="C3145" s="16"/>
      <c r="E3145" s="16"/>
      <c r="H3145" s="16"/>
      <c r="J3145" s="16"/>
      <c r="M3145" s="16"/>
      <c r="O3145" s="16"/>
      <c r="R3145" s="16"/>
      <c r="T3145" s="16"/>
      <c r="W3145" s="16"/>
      <c r="Y3145" s="16"/>
      <c r="AB3145" s="16"/>
      <c r="AD3145" s="16"/>
    </row>
    <row r="3146" spans="3:30" x14ac:dyDescent="0.6">
      <c r="C3146" s="16"/>
      <c r="E3146" s="16"/>
      <c r="H3146" s="16"/>
      <c r="J3146" s="16"/>
      <c r="M3146" s="16"/>
      <c r="O3146" s="16"/>
      <c r="R3146" s="16"/>
      <c r="T3146" s="16"/>
      <c r="W3146" s="16"/>
      <c r="Y3146" s="16"/>
      <c r="AB3146" s="16"/>
      <c r="AD3146" s="16"/>
    </row>
    <row r="3147" spans="3:30" x14ac:dyDescent="0.6">
      <c r="C3147" s="16"/>
      <c r="E3147" s="16"/>
      <c r="H3147" s="16"/>
      <c r="J3147" s="16"/>
      <c r="M3147" s="16"/>
      <c r="O3147" s="16"/>
      <c r="R3147" s="16"/>
      <c r="T3147" s="16"/>
      <c r="W3147" s="16"/>
      <c r="Y3147" s="16"/>
      <c r="AB3147" s="16"/>
      <c r="AD3147" s="16"/>
    </row>
    <row r="3148" spans="3:30" x14ac:dyDescent="0.6">
      <c r="C3148" s="16"/>
      <c r="E3148" s="16"/>
      <c r="H3148" s="16"/>
      <c r="J3148" s="16"/>
      <c r="M3148" s="16"/>
      <c r="O3148" s="16"/>
      <c r="R3148" s="16"/>
      <c r="T3148" s="16"/>
      <c r="W3148" s="16"/>
      <c r="Y3148" s="16"/>
      <c r="AB3148" s="16"/>
      <c r="AD3148" s="16"/>
    </row>
    <row r="3149" spans="3:30" x14ac:dyDescent="0.6">
      <c r="C3149" s="16"/>
      <c r="E3149" s="16"/>
      <c r="H3149" s="16"/>
      <c r="J3149" s="16"/>
      <c r="M3149" s="16"/>
      <c r="O3149" s="16"/>
      <c r="R3149" s="16"/>
      <c r="T3149" s="16"/>
      <c r="W3149" s="16"/>
      <c r="Y3149" s="16"/>
      <c r="AB3149" s="16"/>
      <c r="AD3149" s="16"/>
    </row>
    <row r="3150" spans="3:30" x14ac:dyDescent="0.6">
      <c r="C3150" s="16"/>
      <c r="E3150" s="16"/>
      <c r="H3150" s="16"/>
      <c r="J3150" s="16"/>
      <c r="M3150" s="16"/>
      <c r="O3150" s="16"/>
      <c r="R3150" s="16"/>
      <c r="T3150" s="16"/>
      <c r="W3150" s="16"/>
      <c r="Y3150" s="16"/>
      <c r="AB3150" s="16"/>
      <c r="AD3150" s="16"/>
    </row>
    <row r="3151" spans="3:30" x14ac:dyDescent="0.6">
      <c r="C3151" s="16"/>
      <c r="E3151" s="16"/>
      <c r="H3151" s="16"/>
      <c r="J3151" s="16"/>
      <c r="M3151" s="16"/>
      <c r="O3151" s="16"/>
      <c r="R3151" s="16"/>
      <c r="T3151" s="16"/>
      <c r="W3151" s="16"/>
      <c r="Y3151" s="16"/>
      <c r="AB3151" s="16"/>
      <c r="AD3151" s="16"/>
    </row>
    <row r="3152" spans="3:30" x14ac:dyDescent="0.6">
      <c r="C3152" s="16"/>
      <c r="E3152" s="16"/>
      <c r="H3152" s="16"/>
      <c r="J3152" s="16"/>
      <c r="M3152" s="16"/>
      <c r="O3152" s="16"/>
      <c r="R3152" s="16"/>
      <c r="T3152" s="16"/>
      <c r="W3152" s="16"/>
      <c r="Y3152" s="16"/>
      <c r="AB3152" s="16"/>
      <c r="AD3152" s="16"/>
    </row>
    <row r="3153" spans="3:30" x14ac:dyDescent="0.6">
      <c r="C3153" s="16"/>
      <c r="E3153" s="16"/>
      <c r="H3153" s="16"/>
      <c r="J3153" s="16"/>
      <c r="M3153" s="16"/>
      <c r="O3153" s="16"/>
      <c r="R3153" s="16"/>
      <c r="T3153" s="16"/>
      <c r="W3153" s="16"/>
      <c r="Y3153" s="16"/>
      <c r="AB3153" s="16"/>
      <c r="AD3153" s="16"/>
    </row>
    <row r="3154" spans="3:30" x14ac:dyDescent="0.6">
      <c r="C3154" s="16"/>
      <c r="E3154" s="16"/>
      <c r="H3154" s="16"/>
      <c r="J3154" s="16"/>
      <c r="M3154" s="16"/>
      <c r="O3154" s="16"/>
      <c r="R3154" s="16"/>
      <c r="T3154" s="16"/>
      <c r="W3154" s="16"/>
      <c r="Y3154" s="16"/>
      <c r="AB3154" s="16"/>
      <c r="AD3154" s="16"/>
    </row>
    <row r="3155" spans="3:30" x14ac:dyDescent="0.6">
      <c r="C3155" s="16"/>
      <c r="E3155" s="16"/>
      <c r="H3155" s="16"/>
      <c r="J3155" s="16"/>
      <c r="M3155" s="16"/>
      <c r="O3155" s="16"/>
      <c r="R3155" s="16"/>
      <c r="T3155" s="16"/>
      <c r="W3155" s="16"/>
      <c r="Y3155" s="16"/>
      <c r="AB3155" s="16"/>
      <c r="AD3155" s="16"/>
    </row>
    <row r="3156" spans="3:30" x14ac:dyDescent="0.6">
      <c r="C3156" s="16"/>
      <c r="E3156" s="16"/>
      <c r="H3156" s="16"/>
      <c r="J3156" s="16"/>
      <c r="M3156" s="16"/>
      <c r="O3156" s="16"/>
      <c r="R3156" s="16"/>
      <c r="T3156" s="16"/>
      <c r="W3156" s="16"/>
      <c r="Y3156" s="16"/>
      <c r="AB3156" s="16"/>
      <c r="AD3156" s="16"/>
    </row>
    <row r="3157" spans="3:30" x14ac:dyDescent="0.6">
      <c r="C3157" s="16"/>
      <c r="E3157" s="16"/>
      <c r="H3157" s="16"/>
      <c r="J3157" s="16"/>
      <c r="M3157" s="16"/>
      <c r="O3157" s="16"/>
      <c r="R3157" s="16"/>
      <c r="T3157" s="16"/>
      <c r="W3157" s="16"/>
      <c r="Y3157" s="16"/>
      <c r="AB3157" s="16"/>
      <c r="AD3157" s="16"/>
    </row>
    <row r="3158" spans="3:30" x14ac:dyDescent="0.6">
      <c r="C3158" s="16"/>
      <c r="E3158" s="16"/>
      <c r="H3158" s="16"/>
      <c r="J3158" s="16"/>
      <c r="M3158" s="16"/>
      <c r="O3158" s="16"/>
      <c r="R3158" s="16"/>
      <c r="T3158" s="16"/>
      <c r="W3158" s="16"/>
      <c r="Y3158" s="16"/>
      <c r="AB3158" s="16"/>
      <c r="AD3158" s="16"/>
    </row>
    <row r="3159" spans="3:30" x14ac:dyDescent="0.6">
      <c r="C3159" s="16"/>
      <c r="E3159" s="16"/>
      <c r="H3159" s="16"/>
      <c r="J3159" s="16"/>
      <c r="M3159" s="16"/>
      <c r="O3159" s="16"/>
      <c r="R3159" s="16"/>
      <c r="T3159" s="16"/>
      <c r="W3159" s="16"/>
      <c r="Y3159" s="16"/>
      <c r="AB3159" s="16"/>
      <c r="AD3159" s="16"/>
    </row>
    <row r="3160" spans="3:30" x14ac:dyDescent="0.6">
      <c r="C3160" s="16"/>
      <c r="E3160" s="16"/>
      <c r="H3160" s="16"/>
      <c r="J3160" s="16"/>
      <c r="M3160" s="16"/>
      <c r="O3160" s="16"/>
      <c r="R3160" s="16"/>
      <c r="T3160" s="16"/>
      <c r="W3160" s="16"/>
      <c r="Y3160" s="16"/>
      <c r="AB3160" s="16"/>
      <c r="AD3160" s="16"/>
    </row>
    <row r="3161" spans="3:30" x14ac:dyDescent="0.6">
      <c r="C3161" s="16"/>
      <c r="E3161" s="16"/>
      <c r="H3161" s="16"/>
      <c r="J3161" s="16"/>
      <c r="M3161" s="16"/>
      <c r="O3161" s="16"/>
      <c r="R3161" s="16"/>
      <c r="T3161" s="16"/>
      <c r="W3161" s="16"/>
      <c r="Y3161" s="16"/>
      <c r="AB3161" s="16"/>
      <c r="AD3161" s="16"/>
    </row>
    <row r="3162" spans="3:30" x14ac:dyDescent="0.6">
      <c r="C3162" s="16"/>
      <c r="E3162" s="16"/>
      <c r="H3162" s="16"/>
      <c r="J3162" s="16"/>
      <c r="M3162" s="16"/>
      <c r="O3162" s="16"/>
      <c r="R3162" s="16"/>
      <c r="T3162" s="16"/>
      <c r="W3162" s="16"/>
      <c r="Y3162" s="16"/>
      <c r="AB3162" s="16"/>
      <c r="AD3162" s="16"/>
    </row>
    <row r="3163" spans="3:30" x14ac:dyDescent="0.6">
      <c r="C3163" s="16"/>
      <c r="E3163" s="16"/>
      <c r="H3163" s="16"/>
      <c r="J3163" s="16"/>
      <c r="M3163" s="16"/>
      <c r="O3163" s="16"/>
      <c r="R3163" s="16"/>
      <c r="T3163" s="16"/>
      <c r="W3163" s="16"/>
      <c r="Y3163" s="16"/>
      <c r="AB3163" s="16"/>
      <c r="AD3163" s="16"/>
    </row>
    <row r="3164" spans="3:30" x14ac:dyDescent="0.6">
      <c r="C3164" s="16"/>
      <c r="E3164" s="16"/>
      <c r="H3164" s="16"/>
      <c r="J3164" s="16"/>
      <c r="M3164" s="16"/>
      <c r="O3164" s="16"/>
      <c r="R3164" s="16"/>
      <c r="T3164" s="16"/>
      <c r="W3164" s="16"/>
      <c r="Y3164" s="16"/>
      <c r="AB3164" s="16"/>
      <c r="AD3164" s="16"/>
    </row>
    <row r="3165" spans="3:30" x14ac:dyDescent="0.6">
      <c r="C3165" s="16"/>
      <c r="E3165" s="16"/>
      <c r="H3165" s="16"/>
      <c r="J3165" s="16"/>
      <c r="M3165" s="16"/>
      <c r="O3165" s="16"/>
      <c r="R3165" s="16"/>
      <c r="T3165" s="16"/>
      <c r="W3165" s="16"/>
      <c r="Y3165" s="16"/>
      <c r="AB3165" s="16"/>
      <c r="AD3165" s="16"/>
    </row>
    <row r="3166" spans="3:30" x14ac:dyDescent="0.6">
      <c r="C3166" s="16"/>
      <c r="E3166" s="16"/>
      <c r="H3166" s="16"/>
      <c r="J3166" s="16"/>
      <c r="M3166" s="16"/>
      <c r="O3166" s="16"/>
      <c r="R3166" s="16"/>
      <c r="T3166" s="16"/>
      <c r="W3166" s="16"/>
      <c r="Y3166" s="16"/>
      <c r="AB3166" s="16"/>
      <c r="AD3166" s="16"/>
    </row>
    <row r="3167" spans="3:30" x14ac:dyDescent="0.6">
      <c r="C3167" s="16"/>
      <c r="E3167" s="16"/>
      <c r="H3167" s="16"/>
      <c r="J3167" s="16"/>
      <c r="M3167" s="16"/>
      <c r="O3167" s="16"/>
      <c r="R3167" s="16"/>
      <c r="T3167" s="16"/>
      <c r="W3167" s="16"/>
      <c r="Y3167" s="16"/>
      <c r="AB3167" s="16"/>
      <c r="AD3167" s="16"/>
    </row>
    <row r="3168" spans="3:30" x14ac:dyDescent="0.6">
      <c r="C3168" s="16"/>
      <c r="E3168" s="16"/>
      <c r="H3168" s="16"/>
      <c r="J3168" s="16"/>
      <c r="M3168" s="16"/>
      <c r="O3168" s="16"/>
      <c r="R3168" s="16"/>
      <c r="T3168" s="16"/>
      <c r="W3168" s="16"/>
      <c r="Y3168" s="16"/>
      <c r="AB3168" s="16"/>
      <c r="AD3168" s="16"/>
    </row>
    <row r="3169" spans="3:30" x14ac:dyDescent="0.6">
      <c r="C3169" s="16"/>
      <c r="E3169" s="16"/>
      <c r="H3169" s="16"/>
      <c r="J3169" s="16"/>
      <c r="M3169" s="16"/>
      <c r="O3169" s="16"/>
      <c r="R3169" s="16"/>
      <c r="T3169" s="16"/>
      <c r="W3169" s="16"/>
      <c r="Y3169" s="16"/>
      <c r="AB3169" s="16"/>
      <c r="AD3169" s="16"/>
    </row>
    <row r="3170" spans="3:30" x14ac:dyDescent="0.6">
      <c r="C3170" s="16"/>
      <c r="E3170" s="16"/>
      <c r="H3170" s="16"/>
      <c r="J3170" s="16"/>
      <c r="M3170" s="16"/>
      <c r="O3170" s="16"/>
      <c r="R3170" s="16"/>
      <c r="T3170" s="16"/>
      <c r="W3170" s="16"/>
      <c r="Y3170" s="16"/>
      <c r="AB3170" s="16"/>
      <c r="AD3170" s="16"/>
    </row>
    <row r="3171" spans="3:30" x14ac:dyDescent="0.6">
      <c r="C3171" s="16"/>
      <c r="E3171" s="16"/>
      <c r="H3171" s="16"/>
      <c r="J3171" s="16"/>
      <c r="M3171" s="16"/>
      <c r="O3171" s="16"/>
      <c r="R3171" s="16"/>
      <c r="T3171" s="16"/>
      <c r="W3171" s="16"/>
      <c r="Y3171" s="16"/>
      <c r="AB3171" s="16"/>
      <c r="AD3171" s="16"/>
    </row>
    <row r="3172" spans="3:30" x14ac:dyDescent="0.6">
      <c r="C3172" s="16"/>
      <c r="E3172" s="16"/>
      <c r="H3172" s="16"/>
      <c r="J3172" s="16"/>
      <c r="M3172" s="16"/>
      <c r="O3172" s="16"/>
      <c r="R3172" s="16"/>
      <c r="T3172" s="16"/>
      <c r="W3172" s="16"/>
      <c r="Y3172" s="16"/>
      <c r="AB3172" s="16"/>
      <c r="AD3172" s="16"/>
    </row>
    <row r="3173" spans="3:30" x14ac:dyDescent="0.6">
      <c r="C3173" s="16"/>
      <c r="E3173" s="16"/>
      <c r="H3173" s="16"/>
      <c r="J3173" s="16"/>
      <c r="M3173" s="16"/>
      <c r="O3173" s="16"/>
      <c r="R3173" s="16"/>
      <c r="T3173" s="16"/>
      <c r="W3173" s="16"/>
      <c r="Y3173" s="16"/>
      <c r="AB3173" s="16"/>
      <c r="AD3173" s="16"/>
    </row>
    <row r="3174" spans="3:30" x14ac:dyDescent="0.6">
      <c r="C3174" s="16"/>
      <c r="E3174" s="16"/>
      <c r="H3174" s="16"/>
      <c r="J3174" s="16"/>
      <c r="M3174" s="16"/>
      <c r="O3174" s="16"/>
      <c r="R3174" s="16"/>
      <c r="T3174" s="16"/>
      <c r="W3174" s="16"/>
      <c r="Y3174" s="16"/>
      <c r="AB3174" s="16"/>
      <c r="AD3174" s="16"/>
    </row>
    <row r="3175" spans="3:30" x14ac:dyDescent="0.6">
      <c r="C3175" s="16"/>
      <c r="E3175" s="16"/>
      <c r="H3175" s="16"/>
      <c r="J3175" s="16"/>
      <c r="M3175" s="16"/>
      <c r="O3175" s="16"/>
      <c r="R3175" s="16"/>
      <c r="T3175" s="16"/>
      <c r="W3175" s="16"/>
      <c r="Y3175" s="16"/>
      <c r="AB3175" s="16"/>
      <c r="AD3175" s="16"/>
    </row>
    <row r="3176" spans="3:30" x14ac:dyDescent="0.6">
      <c r="C3176" s="16"/>
      <c r="E3176" s="16"/>
      <c r="H3176" s="16"/>
      <c r="J3176" s="16"/>
      <c r="M3176" s="16"/>
      <c r="O3176" s="16"/>
      <c r="R3176" s="16"/>
      <c r="T3176" s="16"/>
      <c r="W3176" s="16"/>
      <c r="Y3176" s="16"/>
      <c r="AB3176" s="16"/>
      <c r="AD3176" s="16"/>
    </row>
    <row r="3177" spans="3:30" x14ac:dyDescent="0.6">
      <c r="C3177" s="16"/>
      <c r="E3177" s="16"/>
      <c r="H3177" s="16"/>
      <c r="J3177" s="16"/>
      <c r="M3177" s="16"/>
      <c r="O3177" s="16"/>
      <c r="R3177" s="16"/>
      <c r="T3177" s="16"/>
      <c r="W3177" s="16"/>
      <c r="Y3177" s="16"/>
      <c r="AB3177" s="16"/>
      <c r="AD3177" s="16"/>
    </row>
    <row r="3178" spans="3:30" x14ac:dyDescent="0.6">
      <c r="C3178" s="16"/>
      <c r="E3178" s="16"/>
      <c r="H3178" s="16"/>
      <c r="J3178" s="16"/>
      <c r="M3178" s="16"/>
      <c r="O3178" s="16"/>
      <c r="R3178" s="16"/>
      <c r="T3178" s="16"/>
      <c r="W3178" s="16"/>
      <c r="Y3178" s="16"/>
      <c r="AB3178" s="16"/>
      <c r="AD3178" s="16"/>
    </row>
    <row r="3179" spans="3:30" x14ac:dyDescent="0.6">
      <c r="C3179" s="16"/>
      <c r="E3179" s="16"/>
      <c r="H3179" s="16"/>
      <c r="J3179" s="16"/>
      <c r="M3179" s="16"/>
      <c r="O3179" s="16"/>
      <c r="R3179" s="16"/>
      <c r="T3179" s="16"/>
      <c r="W3179" s="16"/>
      <c r="Y3179" s="16"/>
      <c r="AB3179" s="16"/>
      <c r="AD3179" s="16"/>
    </row>
    <row r="3180" spans="3:30" x14ac:dyDescent="0.6">
      <c r="C3180" s="16"/>
      <c r="E3180" s="16"/>
      <c r="H3180" s="16"/>
      <c r="J3180" s="16"/>
      <c r="M3180" s="16"/>
      <c r="O3180" s="16"/>
      <c r="R3180" s="16"/>
      <c r="T3180" s="16"/>
      <c r="W3180" s="16"/>
      <c r="Y3180" s="16"/>
      <c r="AB3180" s="16"/>
      <c r="AD3180" s="16"/>
    </row>
    <row r="3181" spans="3:30" x14ac:dyDescent="0.6">
      <c r="C3181" s="16"/>
      <c r="E3181" s="16"/>
      <c r="H3181" s="16"/>
      <c r="J3181" s="16"/>
      <c r="M3181" s="16"/>
      <c r="O3181" s="16"/>
      <c r="R3181" s="16"/>
      <c r="T3181" s="16"/>
      <c r="W3181" s="16"/>
      <c r="Y3181" s="16"/>
      <c r="AB3181" s="16"/>
      <c r="AD3181" s="16"/>
    </row>
    <row r="3182" spans="3:30" x14ac:dyDescent="0.6">
      <c r="C3182" s="16"/>
      <c r="E3182" s="16"/>
      <c r="H3182" s="16"/>
      <c r="J3182" s="16"/>
      <c r="M3182" s="16"/>
      <c r="O3182" s="16"/>
      <c r="R3182" s="16"/>
      <c r="T3182" s="16"/>
      <c r="W3182" s="16"/>
      <c r="Y3182" s="16"/>
      <c r="AB3182" s="16"/>
      <c r="AD3182" s="16"/>
    </row>
    <row r="3183" spans="3:30" x14ac:dyDescent="0.6">
      <c r="C3183" s="16"/>
      <c r="E3183" s="16"/>
      <c r="H3183" s="16"/>
      <c r="J3183" s="16"/>
      <c r="M3183" s="16"/>
      <c r="O3183" s="16"/>
      <c r="R3183" s="16"/>
      <c r="T3183" s="16"/>
      <c r="W3183" s="16"/>
      <c r="Y3183" s="16"/>
      <c r="AB3183" s="16"/>
      <c r="AD3183" s="16"/>
    </row>
    <row r="3184" spans="3:30" x14ac:dyDescent="0.6">
      <c r="C3184" s="16"/>
      <c r="E3184" s="16"/>
      <c r="H3184" s="16"/>
      <c r="J3184" s="16"/>
      <c r="M3184" s="16"/>
      <c r="O3184" s="16"/>
      <c r="R3184" s="16"/>
      <c r="T3184" s="16"/>
      <c r="W3184" s="16"/>
      <c r="Y3184" s="16"/>
      <c r="AB3184" s="16"/>
      <c r="AD3184" s="16"/>
    </row>
    <row r="3185" spans="3:30" x14ac:dyDescent="0.6">
      <c r="C3185" s="16"/>
      <c r="E3185" s="16"/>
      <c r="H3185" s="16"/>
      <c r="J3185" s="16"/>
      <c r="M3185" s="16"/>
      <c r="O3185" s="16"/>
      <c r="R3185" s="16"/>
      <c r="T3185" s="16"/>
      <c r="W3185" s="16"/>
      <c r="Y3185" s="16"/>
      <c r="AB3185" s="16"/>
      <c r="AD3185" s="16"/>
    </row>
    <row r="3186" spans="3:30" x14ac:dyDescent="0.6">
      <c r="C3186" s="16"/>
      <c r="E3186" s="16"/>
      <c r="H3186" s="16"/>
      <c r="J3186" s="16"/>
      <c r="M3186" s="16"/>
      <c r="O3186" s="16"/>
      <c r="R3186" s="16"/>
      <c r="T3186" s="16"/>
      <c r="W3186" s="16"/>
      <c r="Y3186" s="16"/>
      <c r="AB3186" s="16"/>
      <c r="AD3186" s="16"/>
    </row>
    <row r="3187" spans="3:30" x14ac:dyDescent="0.6">
      <c r="C3187" s="16"/>
      <c r="E3187" s="16"/>
      <c r="H3187" s="16"/>
      <c r="J3187" s="16"/>
      <c r="M3187" s="16"/>
      <c r="O3187" s="16"/>
      <c r="R3187" s="16"/>
      <c r="T3187" s="16"/>
      <c r="W3187" s="16"/>
      <c r="Y3187" s="16"/>
      <c r="AB3187" s="16"/>
      <c r="AD3187" s="16"/>
    </row>
    <row r="3188" spans="3:30" x14ac:dyDescent="0.6">
      <c r="C3188" s="16"/>
      <c r="E3188" s="16"/>
      <c r="H3188" s="16"/>
      <c r="J3188" s="16"/>
      <c r="M3188" s="16"/>
      <c r="O3188" s="16"/>
      <c r="R3188" s="16"/>
      <c r="T3188" s="16"/>
      <c r="W3188" s="16"/>
      <c r="Y3188" s="16"/>
      <c r="AB3188" s="16"/>
      <c r="AD3188" s="16"/>
    </row>
    <row r="3189" spans="3:30" x14ac:dyDescent="0.6">
      <c r="C3189" s="16"/>
      <c r="E3189" s="16"/>
      <c r="H3189" s="16"/>
      <c r="J3189" s="16"/>
      <c r="M3189" s="16"/>
      <c r="O3189" s="16"/>
      <c r="R3189" s="16"/>
      <c r="T3189" s="16"/>
      <c r="W3189" s="16"/>
      <c r="Y3189" s="16"/>
      <c r="AB3189" s="16"/>
      <c r="AD3189" s="16"/>
    </row>
    <row r="3190" spans="3:30" x14ac:dyDescent="0.6">
      <c r="C3190" s="16"/>
      <c r="E3190" s="16"/>
      <c r="H3190" s="16"/>
      <c r="J3190" s="16"/>
      <c r="M3190" s="16"/>
      <c r="O3190" s="16"/>
      <c r="R3190" s="16"/>
      <c r="T3190" s="16"/>
      <c r="W3190" s="16"/>
      <c r="Y3190" s="16"/>
      <c r="AB3190" s="16"/>
      <c r="AD3190" s="16"/>
    </row>
    <row r="3191" spans="3:30" x14ac:dyDescent="0.6">
      <c r="C3191" s="16"/>
      <c r="E3191" s="16"/>
      <c r="H3191" s="16"/>
      <c r="J3191" s="16"/>
      <c r="M3191" s="16"/>
      <c r="O3191" s="16"/>
      <c r="R3191" s="16"/>
      <c r="T3191" s="16"/>
      <c r="W3191" s="16"/>
      <c r="Y3191" s="16"/>
      <c r="AB3191" s="16"/>
      <c r="AD3191" s="16"/>
    </row>
    <row r="3192" spans="3:30" x14ac:dyDescent="0.6">
      <c r="C3192" s="16"/>
      <c r="E3192" s="16"/>
      <c r="H3192" s="16"/>
      <c r="J3192" s="16"/>
      <c r="M3192" s="16"/>
      <c r="O3192" s="16"/>
      <c r="R3192" s="16"/>
      <c r="T3192" s="16"/>
      <c r="W3192" s="16"/>
      <c r="Y3192" s="16"/>
      <c r="AB3192" s="16"/>
      <c r="AD3192" s="16"/>
    </row>
    <row r="3193" spans="3:30" x14ac:dyDescent="0.6">
      <c r="C3193" s="16"/>
      <c r="E3193" s="16"/>
      <c r="H3193" s="16"/>
      <c r="J3193" s="16"/>
      <c r="M3193" s="16"/>
      <c r="O3193" s="16"/>
      <c r="R3193" s="16"/>
      <c r="T3193" s="16"/>
      <c r="W3193" s="16"/>
      <c r="Y3193" s="16"/>
      <c r="AB3193" s="16"/>
      <c r="AD3193" s="16"/>
    </row>
    <row r="3194" spans="3:30" x14ac:dyDescent="0.6">
      <c r="C3194" s="16"/>
      <c r="E3194" s="16"/>
      <c r="H3194" s="16"/>
      <c r="J3194" s="16"/>
      <c r="M3194" s="16"/>
      <c r="O3194" s="16"/>
      <c r="R3194" s="16"/>
      <c r="T3194" s="16"/>
      <c r="W3194" s="16"/>
      <c r="Y3194" s="16"/>
      <c r="AB3194" s="16"/>
      <c r="AD3194" s="16"/>
    </row>
    <row r="3195" spans="3:30" x14ac:dyDescent="0.6">
      <c r="C3195" s="16"/>
      <c r="E3195" s="16"/>
      <c r="H3195" s="16"/>
      <c r="J3195" s="16"/>
      <c r="M3195" s="16"/>
      <c r="O3195" s="16"/>
      <c r="R3195" s="16"/>
      <c r="T3195" s="16"/>
      <c r="W3195" s="16"/>
      <c r="Y3195" s="16"/>
      <c r="AB3195" s="16"/>
      <c r="AD3195" s="16"/>
    </row>
    <row r="3196" spans="3:30" x14ac:dyDescent="0.6">
      <c r="C3196" s="16"/>
      <c r="E3196" s="16"/>
      <c r="H3196" s="16"/>
      <c r="J3196" s="16"/>
      <c r="M3196" s="16"/>
      <c r="O3196" s="16"/>
      <c r="R3196" s="16"/>
      <c r="T3196" s="16"/>
      <c r="W3196" s="16"/>
      <c r="Y3196" s="16"/>
      <c r="AB3196" s="16"/>
      <c r="AD3196" s="16"/>
    </row>
    <row r="3197" spans="3:30" x14ac:dyDescent="0.6">
      <c r="C3197" s="16"/>
      <c r="E3197" s="16"/>
      <c r="H3197" s="16"/>
      <c r="J3197" s="16"/>
      <c r="M3197" s="16"/>
      <c r="O3197" s="16"/>
      <c r="R3197" s="16"/>
      <c r="T3197" s="16"/>
      <c r="W3197" s="16"/>
      <c r="Y3197" s="16"/>
      <c r="AB3197" s="16"/>
      <c r="AD3197" s="16"/>
    </row>
    <row r="3198" spans="3:30" x14ac:dyDescent="0.6">
      <c r="C3198" s="16"/>
      <c r="E3198" s="16"/>
      <c r="H3198" s="16"/>
      <c r="J3198" s="16"/>
      <c r="M3198" s="16"/>
      <c r="O3198" s="16"/>
      <c r="R3198" s="16"/>
      <c r="T3198" s="16"/>
      <c r="W3198" s="16"/>
      <c r="Y3198" s="16"/>
      <c r="AB3198" s="16"/>
      <c r="AD3198" s="16"/>
    </row>
    <row r="3199" spans="3:30" x14ac:dyDescent="0.6">
      <c r="C3199" s="16"/>
      <c r="E3199" s="16"/>
      <c r="H3199" s="16"/>
      <c r="J3199" s="16"/>
      <c r="M3199" s="16"/>
      <c r="O3199" s="16"/>
      <c r="R3199" s="16"/>
      <c r="T3199" s="16"/>
      <c r="W3199" s="16"/>
      <c r="Y3199" s="16"/>
      <c r="AB3199" s="16"/>
      <c r="AD3199" s="16"/>
    </row>
    <row r="3200" spans="3:30" x14ac:dyDescent="0.6">
      <c r="C3200" s="16"/>
      <c r="E3200" s="16"/>
      <c r="H3200" s="16"/>
      <c r="J3200" s="16"/>
      <c r="M3200" s="16"/>
      <c r="O3200" s="16"/>
      <c r="R3200" s="16"/>
      <c r="T3200" s="16"/>
      <c r="W3200" s="16"/>
      <c r="Y3200" s="16"/>
      <c r="AB3200" s="16"/>
      <c r="AD3200" s="16"/>
    </row>
    <row r="3201" spans="3:30" x14ac:dyDescent="0.6">
      <c r="C3201" s="16"/>
      <c r="E3201" s="16"/>
      <c r="H3201" s="16"/>
      <c r="J3201" s="16"/>
      <c r="M3201" s="16"/>
      <c r="O3201" s="16"/>
      <c r="R3201" s="16"/>
      <c r="T3201" s="16"/>
      <c r="W3201" s="16"/>
      <c r="Y3201" s="16"/>
      <c r="AB3201" s="16"/>
      <c r="AD3201" s="16"/>
    </row>
    <row r="3202" spans="3:30" x14ac:dyDescent="0.6">
      <c r="C3202" s="16"/>
      <c r="E3202" s="16"/>
      <c r="H3202" s="16"/>
      <c r="J3202" s="16"/>
      <c r="M3202" s="16"/>
      <c r="O3202" s="16"/>
      <c r="R3202" s="16"/>
      <c r="T3202" s="16"/>
      <c r="W3202" s="16"/>
      <c r="Y3202" s="16"/>
      <c r="AB3202" s="16"/>
      <c r="AD3202" s="16"/>
    </row>
    <row r="3203" spans="3:30" x14ac:dyDescent="0.6">
      <c r="C3203" s="16"/>
      <c r="E3203" s="16"/>
      <c r="H3203" s="16"/>
      <c r="J3203" s="16"/>
      <c r="M3203" s="16"/>
      <c r="O3203" s="16"/>
      <c r="R3203" s="16"/>
      <c r="T3203" s="16"/>
      <c r="W3203" s="16"/>
      <c r="Y3203" s="16"/>
      <c r="AB3203" s="16"/>
      <c r="AD3203" s="16"/>
    </row>
    <row r="3204" spans="3:30" x14ac:dyDescent="0.6">
      <c r="C3204" s="16"/>
      <c r="E3204" s="16"/>
      <c r="H3204" s="16"/>
      <c r="J3204" s="16"/>
      <c r="M3204" s="16"/>
      <c r="O3204" s="16"/>
      <c r="R3204" s="16"/>
      <c r="T3204" s="16"/>
      <c r="W3204" s="16"/>
      <c r="Y3204" s="16"/>
      <c r="AB3204" s="16"/>
      <c r="AD3204" s="16"/>
    </row>
    <row r="3205" spans="3:30" x14ac:dyDescent="0.6">
      <c r="C3205" s="16"/>
      <c r="E3205" s="16"/>
      <c r="H3205" s="16"/>
      <c r="J3205" s="16"/>
      <c r="M3205" s="16"/>
      <c r="O3205" s="16"/>
      <c r="R3205" s="16"/>
      <c r="T3205" s="16"/>
      <c r="W3205" s="16"/>
      <c r="Y3205" s="16"/>
      <c r="AB3205" s="16"/>
      <c r="AD3205" s="16"/>
    </row>
    <row r="3206" spans="3:30" x14ac:dyDescent="0.6">
      <c r="C3206" s="16"/>
      <c r="E3206" s="16"/>
      <c r="H3206" s="16"/>
      <c r="J3206" s="16"/>
      <c r="M3206" s="16"/>
      <c r="O3206" s="16"/>
      <c r="R3206" s="16"/>
      <c r="T3206" s="16"/>
      <c r="W3206" s="16"/>
      <c r="Y3206" s="16"/>
      <c r="AB3206" s="16"/>
      <c r="AD3206" s="16"/>
    </row>
    <row r="3207" spans="3:30" x14ac:dyDescent="0.6">
      <c r="C3207" s="16"/>
      <c r="E3207" s="16"/>
      <c r="H3207" s="16"/>
      <c r="J3207" s="16"/>
      <c r="M3207" s="16"/>
      <c r="O3207" s="16"/>
      <c r="R3207" s="16"/>
      <c r="T3207" s="16"/>
      <c r="W3207" s="16"/>
      <c r="Y3207" s="16"/>
      <c r="AB3207" s="16"/>
      <c r="AD3207" s="16"/>
    </row>
    <row r="3208" spans="3:30" x14ac:dyDescent="0.6">
      <c r="C3208" s="16"/>
      <c r="E3208" s="16"/>
      <c r="H3208" s="16"/>
      <c r="J3208" s="16"/>
      <c r="M3208" s="16"/>
      <c r="O3208" s="16"/>
      <c r="R3208" s="16"/>
      <c r="T3208" s="16"/>
      <c r="W3208" s="16"/>
      <c r="Y3208" s="16"/>
      <c r="AB3208" s="16"/>
      <c r="AD3208" s="16"/>
    </row>
    <row r="3209" spans="3:30" x14ac:dyDescent="0.6">
      <c r="C3209" s="16"/>
      <c r="E3209" s="16"/>
      <c r="H3209" s="16"/>
      <c r="J3209" s="16"/>
      <c r="M3209" s="16"/>
      <c r="O3209" s="16"/>
      <c r="R3209" s="16"/>
      <c r="T3209" s="16"/>
      <c r="W3209" s="16"/>
      <c r="Y3209" s="16"/>
      <c r="AB3209" s="16"/>
      <c r="AD3209" s="16"/>
    </row>
    <row r="3210" spans="3:30" x14ac:dyDescent="0.6">
      <c r="C3210" s="16"/>
      <c r="E3210" s="16"/>
      <c r="H3210" s="16"/>
      <c r="J3210" s="16"/>
      <c r="M3210" s="16"/>
      <c r="O3210" s="16"/>
      <c r="R3210" s="16"/>
      <c r="T3210" s="16"/>
      <c r="W3210" s="16"/>
      <c r="Y3210" s="16"/>
      <c r="AB3210" s="16"/>
      <c r="AD3210" s="16"/>
    </row>
    <row r="3211" spans="3:30" x14ac:dyDescent="0.6">
      <c r="C3211" s="16"/>
      <c r="E3211" s="16"/>
      <c r="H3211" s="16"/>
      <c r="J3211" s="16"/>
      <c r="M3211" s="16"/>
      <c r="O3211" s="16"/>
      <c r="R3211" s="16"/>
      <c r="T3211" s="16"/>
      <c r="W3211" s="16"/>
      <c r="Y3211" s="16"/>
      <c r="AB3211" s="16"/>
      <c r="AD3211" s="16"/>
    </row>
    <row r="3212" spans="3:30" x14ac:dyDescent="0.6">
      <c r="C3212" s="16"/>
      <c r="E3212" s="16"/>
      <c r="H3212" s="16"/>
      <c r="J3212" s="16"/>
      <c r="M3212" s="16"/>
      <c r="O3212" s="16"/>
      <c r="R3212" s="16"/>
      <c r="T3212" s="16"/>
      <c r="W3212" s="16"/>
      <c r="Y3212" s="16"/>
      <c r="AB3212" s="16"/>
      <c r="AD3212" s="16"/>
    </row>
    <row r="3213" spans="3:30" x14ac:dyDescent="0.6">
      <c r="C3213" s="16"/>
      <c r="E3213" s="16"/>
      <c r="H3213" s="16"/>
      <c r="J3213" s="16"/>
      <c r="M3213" s="16"/>
      <c r="O3213" s="16"/>
      <c r="R3213" s="16"/>
      <c r="T3213" s="16"/>
      <c r="W3213" s="16"/>
      <c r="Y3213" s="16"/>
      <c r="AB3213" s="16"/>
      <c r="AD3213" s="16"/>
    </row>
    <row r="3214" spans="3:30" x14ac:dyDescent="0.6">
      <c r="C3214" s="16"/>
      <c r="E3214" s="16"/>
      <c r="H3214" s="16"/>
      <c r="J3214" s="16"/>
      <c r="M3214" s="16"/>
      <c r="O3214" s="16"/>
      <c r="R3214" s="16"/>
      <c r="T3214" s="16"/>
      <c r="W3214" s="16"/>
      <c r="Y3214" s="16"/>
      <c r="AB3214" s="16"/>
      <c r="AD3214" s="16"/>
    </row>
    <row r="3215" spans="3:30" x14ac:dyDescent="0.6">
      <c r="C3215" s="16"/>
      <c r="E3215" s="16"/>
      <c r="H3215" s="16"/>
      <c r="J3215" s="16"/>
      <c r="M3215" s="16"/>
      <c r="O3215" s="16"/>
      <c r="R3215" s="16"/>
      <c r="T3215" s="16"/>
      <c r="W3215" s="16"/>
      <c r="Y3215" s="16"/>
      <c r="AB3215" s="16"/>
      <c r="AD3215" s="16"/>
    </row>
    <row r="3216" spans="3:30" x14ac:dyDescent="0.6">
      <c r="C3216" s="16"/>
      <c r="E3216" s="16"/>
      <c r="H3216" s="16"/>
      <c r="J3216" s="16"/>
      <c r="M3216" s="16"/>
      <c r="O3216" s="16"/>
      <c r="R3216" s="16"/>
      <c r="T3216" s="16"/>
      <c r="W3216" s="16"/>
      <c r="Y3216" s="16"/>
      <c r="AB3216" s="16"/>
      <c r="AD3216" s="16"/>
    </row>
    <row r="3217" spans="3:30" x14ac:dyDescent="0.6">
      <c r="C3217" s="16"/>
      <c r="E3217" s="16"/>
      <c r="H3217" s="16"/>
      <c r="J3217" s="16"/>
      <c r="M3217" s="16"/>
      <c r="O3217" s="16"/>
      <c r="R3217" s="16"/>
      <c r="T3217" s="16"/>
      <c r="W3217" s="16"/>
      <c r="Y3217" s="16"/>
      <c r="AB3217" s="16"/>
      <c r="AD3217" s="16"/>
    </row>
    <row r="3218" spans="3:30" x14ac:dyDescent="0.6">
      <c r="C3218" s="16"/>
      <c r="E3218" s="16"/>
      <c r="H3218" s="16"/>
      <c r="J3218" s="16"/>
      <c r="M3218" s="16"/>
      <c r="O3218" s="16"/>
      <c r="R3218" s="16"/>
      <c r="T3218" s="16"/>
      <c r="W3218" s="16"/>
      <c r="Y3218" s="16"/>
      <c r="AB3218" s="16"/>
      <c r="AD3218" s="16"/>
    </row>
    <row r="3219" spans="3:30" x14ac:dyDescent="0.6">
      <c r="C3219" s="16"/>
      <c r="E3219" s="16"/>
      <c r="H3219" s="16"/>
      <c r="J3219" s="16"/>
      <c r="M3219" s="16"/>
      <c r="O3219" s="16"/>
      <c r="R3219" s="16"/>
      <c r="T3219" s="16"/>
      <c r="W3219" s="16"/>
      <c r="Y3219" s="16"/>
      <c r="AB3219" s="16"/>
      <c r="AD3219" s="16"/>
    </row>
    <row r="3220" spans="3:30" x14ac:dyDescent="0.6">
      <c r="C3220" s="16"/>
      <c r="E3220" s="16"/>
      <c r="H3220" s="16"/>
      <c r="J3220" s="16"/>
      <c r="M3220" s="16"/>
      <c r="O3220" s="16"/>
      <c r="R3220" s="16"/>
      <c r="T3220" s="16"/>
      <c r="W3220" s="16"/>
      <c r="Y3220" s="16"/>
      <c r="AB3220" s="16"/>
      <c r="AD3220" s="16"/>
    </row>
    <row r="3221" spans="3:30" x14ac:dyDescent="0.6">
      <c r="C3221" s="16"/>
      <c r="E3221" s="16"/>
      <c r="H3221" s="16"/>
      <c r="J3221" s="16"/>
      <c r="M3221" s="16"/>
      <c r="O3221" s="16"/>
      <c r="R3221" s="16"/>
      <c r="T3221" s="16"/>
      <c r="W3221" s="16"/>
      <c r="Y3221" s="16"/>
      <c r="AB3221" s="16"/>
      <c r="AD3221" s="16"/>
    </row>
    <row r="3222" spans="3:30" x14ac:dyDescent="0.6">
      <c r="C3222" s="16"/>
      <c r="E3222" s="16"/>
      <c r="H3222" s="16"/>
      <c r="J3222" s="16"/>
      <c r="M3222" s="16"/>
      <c r="O3222" s="16"/>
      <c r="R3222" s="16"/>
      <c r="T3222" s="16"/>
      <c r="W3222" s="16"/>
      <c r="Y3222" s="16"/>
      <c r="AB3222" s="16"/>
      <c r="AD3222" s="16"/>
    </row>
    <row r="3223" spans="3:30" x14ac:dyDescent="0.6">
      <c r="C3223" s="16"/>
      <c r="E3223" s="16"/>
      <c r="H3223" s="16"/>
      <c r="J3223" s="16"/>
      <c r="M3223" s="16"/>
      <c r="O3223" s="16"/>
      <c r="R3223" s="16"/>
      <c r="T3223" s="16"/>
      <c r="W3223" s="16"/>
      <c r="Y3223" s="16"/>
      <c r="AB3223" s="16"/>
      <c r="AD3223" s="16"/>
    </row>
    <row r="3224" spans="3:30" x14ac:dyDescent="0.6">
      <c r="C3224" s="16"/>
      <c r="E3224" s="16"/>
      <c r="H3224" s="16"/>
      <c r="J3224" s="16"/>
      <c r="M3224" s="16"/>
      <c r="O3224" s="16"/>
      <c r="R3224" s="16"/>
      <c r="T3224" s="16"/>
      <c r="W3224" s="16"/>
      <c r="Y3224" s="16"/>
      <c r="AB3224" s="16"/>
      <c r="AD3224" s="16"/>
    </row>
    <row r="3225" spans="3:30" x14ac:dyDescent="0.6">
      <c r="C3225" s="16"/>
      <c r="E3225" s="16"/>
      <c r="H3225" s="16"/>
      <c r="J3225" s="16"/>
      <c r="M3225" s="16"/>
      <c r="O3225" s="16"/>
      <c r="R3225" s="16"/>
      <c r="T3225" s="16"/>
      <c r="W3225" s="16"/>
      <c r="Y3225" s="16"/>
      <c r="AB3225" s="16"/>
      <c r="AD3225" s="16"/>
    </row>
    <row r="3226" spans="3:30" x14ac:dyDescent="0.6">
      <c r="C3226" s="16"/>
      <c r="E3226" s="16"/>
      <c r="H3226" s="16"/>
      <c r="J3226" s="16"/>
      <c r="M3226" s="16"/>
      <c r="O3226" s="16"/>
      <c r="R3226" s="16"/>
      <c r="T3226" s="16"/>
      <c r="W3226" s="16"/>
      <c r="Y3226" s="16"/>
      <c r="AB3226" s="16"/>
      <c r="AD3226" s="16"/>
    </row>
    <row r="3227" spans="3:30" x14ac:dyDescent="0.6">
      <c r="C3227" s="16"/>
      <c r="E3227" s="16"/>
      <c r="H3227" s="16"/>
      <c r="J3227" s="16"/>
      <c r="M3227" s="16"/>
      <c r="O3227" s="16"/>
      <c r="R3227" s="16"/>
      <c r="T3227" s="16"/>
      <c r="W3227" s="16"/>
      <c r="Y3227" s="16"/>
      <c r="AB3227" s="16"/>
      <c r="AD3227" s="16"/>
    </row>
    <row r="3228" spans="3:30" x14ac:dyDescent="0.6">
      <c r="C3228" s="16"/>
      <c r="E3228" s="16"/>
      <c r="H3228" s="16"/>
      <c r="J3228" s="16"/>
      <c r="M3228" s="16"/>
      <c r="O3228" s="16"/>
      <c r="R3228" s="16"/>
      <c r="T3228" s="16"/>
      <c r="W3228" s="16"/>
      <c r="Y3228" s="16"/>
      <c r="AB3228" s="16"/>
      <c r="AD3228" s="16"/>
    </row>
    <row r="3229" spans="3:30" x14ac:dyDescent="0.6">
      <c r="C3229" s="16"/>
      <c r="E3229" s="16"/>
      <c r="H3229" s="16"/>
      <c r="J3229" s="16"/>
      <c r="M3229" s="16"/>
      <c r="O3229" s="16"/>
      <c r="R3229" s="16"/>
      <c r="T3229" s="16"/>
      <c r="W3229" s="16"/>
      <c r="Y3229" s="16"/>
      <c r="AB3229" s="16"/>
      <c r="AD3229" s="16"/>
    </row>
    <row r="3230" spans="3:30" x14ac:dyDescent="0.6">
      <c r="C3230" s="16"/>
      <c r="E3230" s="16"/>
      <c r="H3230" s="16"/>
      <c r="J3230" s="16"/>
      <c r="M3230" s="16"/>
      <c r="O3230" s="16"/>
      <c r="R3230" s="16"/>
      <c r="T3230" s="16"/>
      <c r="W3230" s="16"/>
      <c r="Y3230" s="16"/>
      <c r="AB3230" s="16"/>
      <c r="AD3230" s="16"/>
    </row>
    <row r="3231" spans="3:30" x14ac:dyDescent="0.6">
      <c r="C3231" s="16"/>
      <c r="E3231" s="16"/>
      <c r="H3231" s="16"/>
      <c r="J3231" s="16"/>
      <c r="M3231" s="16"/>
      <c r="O3231" s="16"/>
      <c r="R3231" s="16"/>
      <c r="T3231" s="16"/>
      <c r="W3231" s="16"/>
      <c r="Y3231" s="16"/>
      <c r="AB3231" s="16"/>
      <c r="AD3231" s="16"/>
    </row>
    <row r="3232" spans="3:30" x14ac:dyDescent="0.6">
      <c r="C3232" s="16"/>
      <c r="E3232" s="16"/>
      <c r="H3232" s="16"/>
      <c r="J3232" s="16"/>
      <c r="M3232" s="16"/>
      <c r="O3232" s="16"/>
      <c r="R3232" s="16"/>
      <c r="T3232" s="16"/>
      <c r="W3232" s="16"/>
      <c r="Y3232" s="16"/>
      <c r="AB3232" s="16"/>
      <c r="AD3232" s="16"/>
    </row>
    <row r="3233" spans="3:30" x14ac:dyDescent="0.6">
      <c r="C3233" s="16"/>
      <c r="E3233" s="16"/>
      <c r="H3233" s="16"/>
      <c r="J3233" s="16"/>
      <c r="M3233" s="16"/>
      <c r="O3233" s="16"/>
      <c r="R3233" s="16"/>
      <c r="T3233" s="16"/>
      <c r="W3233" s="16"/>
      <c r="Y3233" s="16"/>
      <c r="AB3233" s="16"/>
      <c r="AD3233" s="16"/>
    </row>
    <row r="3234" spans="3:30" x14ac:dyDescent="0.6">
      <c r="C3234" s="16"/>
      <c r="E3234" s="16"/>
      <c r="H3234" s="16"/>
      <c r="J3234" s="16"/>
      <c r="M3234" s="16"/>
      <c r="O3234" s="16"/>
      <c r="R3234" s="16"/>
      <c r="T3234" s="16"/>
      <c r="W3234" s="16"/>
      <c r="Y3234" s="16"/>
      <c r="AB3234" s="16"/>
      <c r="AD3234" s="16"/>
    </row>
    <row r="3235" spans="3:30" x14ac:dyDescent="0.6">
      <c r="C3235" s="16"/>
      <c r="E3235" s="16"/>
      <c r="H3235" s="16"/>
      <c r="J3235" s="16"/>
      <c r="M3235" s="16"/>
      <c r="O3235" s="16"/>
      <c r="R3235" s="16"/>
      <c r="T3235" s="16"/>
      <c r="W3235" s="16"/>
      <c r="Y3235" s="16"/>
      <c r="AB3235" s="16"/>
      <c r="AD3235" s="16"/>
    </row>
    <row r="3236" spans="3:30" x14ac:dyDescent="0.6">
      <c r="C3236" s="16"/>
      <c r="E3236" s="16"/>
      <c r="H3236" s="16"/>
      <c r="J3236" s="16"/>
      <c r="M3236" s="16"/>
      <c r="O3236" s="16"/>
      <c r="R3236" s="16"/>
      <c r="T3236" s="16"/>
      <c r="W3236" s="16"/>
      <c r="Y3236" s="16"/>
      <c r="AB3236" s="16"/>
      <c r="AD3236" s="16"/>
    </row>
  </sheetData>
  <mergeCells count="47">
    <mergeCell ref="AK2:AN2"/>
    <mergeCell ref="AP2:AS2"/>
    <mergeCell ref="AK32:AN32"/>
    <mergeCell ref="AP32:AS32"/>
    <mergeCell ref="AP215:AS215"/>
    <mergeCell ref="AP59:AS59"/>
    <mergeCell ref="AA32:AD32"/>
    <mergeCell ref="AF32:AI32"/>
    <mergeCell ref="B2:E2"/>
    <mergeCell ref="G2:J2"/>
    <mergeCell ref="L2:O2"/>
    <mergeCell ref="Q2:T2"/>
    <mergeCell ref="V2:Y2"/>
    <mergeCell ref="AA2:AD2"/>
    <mergeCell ref="B32:E32"/>
    <mergeCell ref="G32:J32"/>
    <mergeCell ref="L32:O32"/>
    <mergeCell ref="Q32:T32"/>
    <mergeCell ref="V32:Y32"/>
    <mergeCell ref="AF2:AI2"/>
    <mergeCell ref="B59:E59"/>
    <mergeCell ref="G59:J59"/>
    <mergeCell ref="L59:O59"/>
    <mergeCell ref="Q59:T59"/>
    <mergeCell ref="V59:Y59"/>
    <mergeCell ref="AA215:AD215"/>
    <mergeCell ref="AK215:AN215"/>
    <mergeCell ref="AK364:AN364"/>
    <mergeCell ref="AF215:AI215"/>
    <mergeCell ref="AF364:AI364"/>
    <mergeCell ref="AA364:AD364"/>
    <mergeCell ref="AP364:AS364"/>
    <mergeCell ref="AU1:BB1"/>
    <mergeCell ref="BD1:BK1"/>
    <mergeCell ref="B364:E364"/>
    <mergeCell ref="G364:J364"/>
    <mergeCell ref="L364:O364"/>
    <mergeCell ref="Q364:T364"/>
    <mergeCell ref="V364:Y364"/>
    <mergeCell ref="B215:E215"/>
    <mergeCell ref="G215:J215"/>
    <mergeCell ref="L215:O215"/>
    <mergeCell ref="Q215:T215"/>
    <mergeCell ref="V215:Y215"/>
    <mergeCell ref="AA59:AD59"/>
    <mergeCell ref="AF59:AI59"/>
    <mergeCell ref="AK59:AN59"/>
  </mergeCells>
  <pageMargins left="0.7" right="0.7" top="0.75" bottom="0.75" header="0.3" footer="0.3"/>
  <ignoredErrors>
    <ignoredError sqref="B35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E141-DABF-4FE6-8222-FFBBB17E1202}">
  <dimension ref="A1:CL213"/>
  <sheetViews>
    <sheetView workbookViewId="0">
      <pane xSplit="1" ySplit="3" topLeftCell="F66" activePane="bottomRight" state="frozen"/>
      <selection pane="topRight"/>
      <selection pane="bottomLeft"/>
      <selection pane="bottomRight" activeCell="F176" sqref="F176"/>
    </sheetView>
  </sheetViews>
  <sheetFormatPr defaultRowHeight="15.6" x14ac:dyDescent="0.6"/>
  <cols>
    <col min="1" max="1" width="80.59765625" style="40" customWidth="1"/>
    <col min="2" max="2" width="10.09765625" style="306" bestFit="1" customWidth="1"/>
    <col min="3" max="3" width="10.75" style="306" customWidth="1"/>
    <col min="4" max="4" width="10.09765625" customWidth="1"/>
    <col min="6" max="6" width="11.25" customWidth="1"/>
    <col min="8" max="8" width="10.59765625" customWidth="1"/>
    <col min="11" max="11" width="10" customWidth="1"/>
    <col min="12" max="12" width="9.09765625" bestFit="1" customWidth="1"/>
    <col min="13" max="13" width="10.09765625" customWidth="1"/>
    <col min="14" max="14" width="9.09765625" bestFit="1" customWidth="1"/>
    <col min="15" max="15" width="9.59765625" customWidth="1"/>
    <col min="16" max="16" width="9.09765625" bestFit="1" customWidth="1"/>
    <col min="17" max="17" width="9.75" customWidth="1"/>
    <col min="18" max="18" width="9.09765625" bestFit="1" customWidth="1"/>
    <col min="20" max="20" width="9.84765625" customWidth="1"/>
    <col min="21" max="21" width="9.09765625" bestFit="1" customWidth="1"/>
    <col min="22" max="22" width="9.75" customWidth="1"/>
    <col min="23" max="23" width="9.09765625" bestFit="1" customWidth="1"/>
    <col min="24" max="24" width="9.75" customWidth="1"/>
    <col min="25" max="25" width="9.09765625" bestFit="1" customWidth="1"/>
    <col min="26" max="26" width="9.59765625" customWidth="1"/>
    <col min="27" max="27" width="9.09765625" bestFit="1" customWidth="1"/>
    <col min="29" max="29" width="9.84765625" customWidth="1"/>
    <col min="30" max="30" width="9.09765625" bestFit="1" customWidth="1"/>
    <col min="31" max="31" width="10.25" customWidth="1"/>
    <col min="32" max="32" width="9.09765625" bestFit="1" customWidth="1"/>
    <col min="33" max="33" width="9.75" customWidth="1"/>
    <col min="34" max="34" width="9.09765625" bestFit="1" customWidth="1"/>
    <col min="35" max="35" width="9.75" customWidth="1"/>
    <col min="36" max="36" width="9.09765625" bestFit="1" customWidth="1"/>
    <col min="38" max="38" width="13.84765625" customWidth="1"/>
    <col min="39" max="39" width="9.09765625" bestFit="1" customWidth="1"/>
    <col min="40" max="40" width="11.09765625" customWidth="1"/>
    <col min="42" max="42" width="11.25" customWidth="1"/>
    <col min="44" max="44" width="10.59765625" customWidth="1"/>
    <col min="47" max="47" width="12.25" customWidth="1"/>
    <col min="49" max="49" width="12.59765625" customWidth="1"/>
    <col min="51" max="51" width="11.25" customWidth="1"/>
    <col min="53" max="53" width="12.59765625" customWidth="1"/>
    <col min="56" max="56" width="13" customWidth="1"/>
    <col min="58" max="58" width="12" customWidth="1"/>
    <col min="60" max="60" width="14.25" customWidth="1"/>
    <col min="62" max="62" width="12.25" customWidth="1"/>
    <col min="65" max="65" width="10.25" customWidth="1"/>
    <col min="67" max="67" width="10.25" customWidth="1"/>
    <col min="69" max="69" width="13.5" customWidth="1"/>
    <col min="70" max="71" width="11.25" customWidth="1"/>
    <col min="74" max="74" width="12.75" customWidth="1"/>
    <col min="75" max="75" width="11.75" customWidth="1"/>
    <col min="76" max="76" width="13.5" customWidth="1"/>
    <col min="78" max="78" width="11.5" customWidth="1"/>
    <col min="80" max="80" width="13.25" customWidth="1"/>
    <col min="83" max="83" width="14.5" customWidth="1"/>
    <col min="84" max="84" width="10.5" customWidth="1"/>
    <col min="85" max="85" width="11.5" customWidth="1"/>
    <col min="86" max="86" width="10.25" customWidth="1"/>
    <col min="87" max="87" width="12.25" customWidth="1"/>
    <col min="88" max="88" width="10.75" customWidth="1"/>
  </cols>
  <sheetData>
    <row r="1" spans="1:90" x14ac:dyDescent="0.6">
      <c r="A1" s="37" t="s">
        <v>0</v>
      </c>
      <c r="B1" s="334" t="s">
        <v>3</v>
      </c>
      <c r="C1" s="334"/>
      <c r="D1" s="334"/>
      <c r="E1" s="334"/>
      <c r="F1" s="334"/>
      <c r="G1" s="334"/>
      <c r="H1" s="334"/>
      <c r="I1" s="334"/>
      <c r="K1" s="334" t="s">
        <v>4</v>
      </c>
      <c r="L1" s="334"/>
      <c r="M1" s="334"/>
      <c r="N1" s="334"/>
      <c r="O1" s="334"/>
      <c r="P1" s="334"/>
      <c r="Q1" s="334"/>
      <c r="R1" s="334"/>
      <c r="T1" s="334" t="s">
        <v>5</v>
      </c>
      <c r="U1" s="334"/>
      <c r="V1" s="334"/>
      <c r="W1" s="334"/>
      <c r="X1" s="334"/>
      <c r="Y1" s="334"/>
      <c r="Z1" s="334"/>
      <c r="AA1" s="334"/>
      <c r="AC1" s="334" t="s">
        <v>6</v>
      </c>
      <c r="AD1" s="334"/>
      <c r="AE1" s="334"/>
      <c r="AF1" s="334"/>
      <c r="AG1" s="334"/>
      <c r="AH1" s="334"/>
      <c r="AI1" s="334"/>
      <c r="AJ1" s="334"/>
      <c r="AL1" s="334" t="s">
        <v>7</v>
      </c>
      <c r="AM1" s="334"/>
      <c r="AN1" s="334"/>
      <c r="AO1" s="334"/>
      <c r="AP1" s="334"/>
      <c r="AQ1" s="334"/>
      <c r="AR1" s="334"/>
      <c r="AS1" s="334"/>
      <c r="AU1" s="334" t="s">
        <v>8</v>
      </c>
      <c r="AV1" s="334"/>
      <c r="AW1" s="334"/>
      <c r="AX1" s="334"/>
      <c r="AY1" s="334"/>
      <c r="AZ1" s="334"/>
      <c r="BA1" s="334"/>
      <c r="BB1" s="334"/>
      <c r="BD1" s="334" t="s">
        <v>9</v>
      </c>
      <c r="BE1" s="334"/>
      <c r="BF1" s="334"/>
      <c r="BG1" s="334"/>
      <c r="BH1" s="334"/>
      <c r="BI1" s="334"/>
      <c r="BJ1" s="334"/>
      <c r="BK1" s="334"/>
      <c r="BM1" s="334" t="s">
        <v>10</v>
      </c>
      <c r="BN1" s="334"/>
      <c r="BO1" s="334"/>
      <c r="BP1" s="334"/>
      <c r="BQ1" s="334"/>
      <c r="BR1" s="334"/>
      <c r="BS1" s="334"/>
      <c r="BT1" s="334"/>
      <c r="BV1" s="334" t="s">
        <v>1</v>
      </c>
      <c r="BW1" s="334"/>
      <c r="BX1" s="334"/>
      <c r="BY1" s="334"/>
      <c r="BZ1" s="334"/>
      <c r="CA1" s="334"/>
      <c r="CB1" s="334"/>
      <c r="CC1" s="334"/>
      <c r="CE1" s="334" t="s">
        <v>2</v>
      </c>
      <c r="CF1" s="334"/>
      <c r="CG1" s="334"/>
      <c r="CH1" s="334"/>
      <c r="CI1" s="334"/>
      <c r="CJ1" s="334"/>
      <c r="CK1" s="334"/>
      <c r="CL1" s="334"/>
    </row>
    <row r="2" spans="1:90" x14ac:dyDescent="0.6">
      <c r="A2" s="34"/>
      <c r="B2" s="303" t="s">
        <v>11</v>
      </c>
      <c r="C2" s="303"/>
      <c r="D2" s="1" t="s">
        <v>12</v>
      </c>
      <c r="E2" s="1"/>
      <c r="F2" s="1" t="s">
        <v>13</v>
      </c>
      <c r="G2" s="1"/>
      <c r="H2" s="1" t="s">
        <v>14</v>
      </c>
      <c r="I2" s="1"/>
      <c r="K2" s="1" t="s">
        <v>11</v>
      </c>
      <c r="L2" s="1"/>
      <c r="M2" s="1" t="s">
        <v>12</v>
      </c>
      <c r="N2" s="1"/>
      <c r="O2" s="1" t="s">
        <v>13</v>
      </c>
      <c r="P2" s="1"/>
      <c r="Q2" s="1" t="s">
        <v>14</v>
      </c>
      <c r="R2" s="1"/>
      <c r="T2" s="1" t="s">
        <v>11</v>
      </c>
      <c r="U2" s="1"/>
      <c r="V2" s="1" t="s">
        <v>12</v>
      </c>
      <c r="W2" s="1"/>
      <c r="X2" s="1" t="s">
        <v>13</v>
      </c>
      <c r="Y2" s="1"/>
      <c r="Z2" s="1" t="s">
        <v>14</v>
      </c>
      <c r="AA2" s="1"/>
      <c r="AC2" s="1" t="s">
        <v>11</v>
      </c>
      <c r="AD2" s="1"/>
      <c r="AE2" s="1" t="s">
        <v>12</v>
      </c>
      <c r="AF2" s="1"/>
      <c r="AG2" s="1" t="s">
        <v>13</v>
      </c>
      <c r="AH2" s="1"/>
      <c r="AI2" s="1" t="s">
        <v>14</v>
      </c>
      <c r="AJ2" s="1"/>
      <c r="AL2" s="1" t="s">
        <v>11</v>
      </c>
      <c r="AM2" s="1"/>
      <c r="AN2" s="1" t="s">
        <v>12</v>
      </c>
      <c r="AO2" s="1"/>
      <c r="AP2" s="1" t="s">
        <v>13</v>
      </c>
      <c r="AQ2" s="1"/>
      <c r="AR2" s="1" t="s">
        <v>14</v>
      </c>
      <c r="AS2" s="1"/>
      <c r="AU2" s="1" t="s">
        <v>11</v>
      </c>
      <c r="AV2" s="1"/>
      <c r="AW2" s="1" t="s">
        <v>12</v>
      </c>
      <c r="AX2" s="1"/>
      <c r="AY2" s="1" t="s">
        <v>13</v>
      </c>
      <c r="AZ2" s="1"/>
      <c r="BA2" s="1" t="s">
        <v>14</v>
      </c>
      <c r="BB2" s="1"/>
      <c r="BD2" s="1" t="s">
        <v>11</v>
      </c>
      <c r="BE2" s="1"/>
      <c r="BF2" s="1" t="s">
        <v>12</v>
      </c>
      <c r="BG2" s="1"/>
      <c r="BH2" s="1" t="s">
        <v>13</v>
      </c>
      <c r="BI2" s="1"/>
      <c r="BJ2" s="1" t="s">
        <v>14</v>
      </c>
      <c r="BK2" s="1"/>
      <c r="BM2" s="1" t="s">
        <v>11</v>
      </c>
      <c r="BN2" s="1"/>
      <c r="BO2" s="1" t="s">
        <v>12</v>
      </c>
      <c r="BP2" s="1"/>
      <c r="BQ2" s="1" t="s">
        <v>13</v>
      </c>
      <c r="BR2" s="1"/>
      <c r="BS2" s="1" t="s">
        <v>14</v>
      </c>
      <c r="BT2" s="1"/>
      <c r="BV2" t="s">
        <v>11</v>
      </c>
      <c r="BX2" t="s">
        <v>12</v>
      </c>
      <c r="BZ2" t="s">
        <v>13</v>
      </c>
      <c r="CB2" t="s">
        <v>14</v>
      </c>
      <c r="CE2" t="s">
        <v>11</v>
      </c>
      <c r="CG2" t="s">
        <v>12</v>
      </c>
      <c r="CI2" t="s">
        <v>13</v>
      </c>
      <c r="CK2" t="s">
        <v>14</v>
      </c>
    </row>
    <row r="3" spans="1:90" x14ac:dyDescent="0.6">
      <c r="A3" s="35" t="s">
        <v>15</v>
      </c>
      <c r="B3" s="304" t="s">
        <v>20</v>
      </c>
      <c r="C3" s="304" t="s">
        <v>18</v>
      </c>
      <c r="D3" s="113" t="s">
        <v>20</v>
      </c>
      <c r="E3" s="113" t="s">
        <v>18</v>
      </c>
      <c r="F3" s="113" t="s">
        <v>20</v>
      </c>
      <c r="G3" s="113" t="s">
        <v>18</v>
      </c>
      <c r="H3" s="113" t="s">
        <v>20</v>
      </c>
      <c r="I3" s="113" t="s">
        <v>18</v>
      </c>
      <c r="K3" s="113" t="s">
        <v>20</v>
      </c>
      <c r="L3" s="113" t="s">
        <v>18</v>
      </c>
      <c r="M3" s="113" t="s">
        <v>20</v>
      </c>
      <c r="N3" s="113" t="s">
        <v>18</v>
      </c>
      <c r="O3" s="113" t="s">
        <v>20</v>
      </c>
      <c r="P3" s="113" t="s">
        <v>18</v>
      </c>
      <c r="Q3" s="113" t="s">
        <v>20</v>
      </c>
      <c r="R3" s="113" t="s">
        <v>18</v>
      </c>
      <c r="T3" s="113" t="s">
        <v>20</v>
      </c>
      <c r="U3" s="113" t="s">
        <v>18</v>
      </c>
      <c r="V3" s="113" t="s">
        <v>20</v>
      </c>
      <c r="W3" s="113" t="s">
        <v>18</v>
      </c>
      <c r="X3" s="113" t="s">
        <v>20</v>
      </c>
      <c r="Y3" s="113" t="s">
        <v>18</v>
      </c>
      <c r="Z3" s="113" t="s">
        <v>20</v>
      </c>
      <c r="AA3" s="113" t="s">
        <v>18</v>
      </c>
      <c r="AC3" s="113" t="s">
        <v>20</v>
      </c>
      <c r="AD3" s="113" t="s">
        <v>18</v>
      </c>
      <c r="AE3" s="113" t="s">
        <v>20</v>
      </c>
      <c r="AF3" s="113" t="s">
        <v>18</v>
      </c>
      <c r="AG3" s="113" t="s">
        <v>20</v>
      </c>
      <c r="AH3" s="113" t="s">
        <v>18</v>
      </c>
      <c r="AI3" s="113" t="s">
        <v>20</v>
      </c>
      <c r="AJ3" s="113" t="s">
        <v>18</v>
      </c>
      <c r="AL3" s="113" t="s">
        <v>20</v>
      </c>
      <c r="AM3" s="113" t="s">
        <v>18</v>
      </c>
      <c r="AN3" s="113" t="s">
        <v>20</v>
      </c>
      <c r="AO3" s="113" t="s">
        <v>18</v>
      </c>
      <c r="AP3" s="113" t="s">
        <v>20</v>
      </c>
      <c r="AQ3" s="113" t="s">
        <v>18</v>
      </c>
      <c r="AR3" s="113" t="s">
        <v>20</v>
      </c>
      <c r="AS3" s="113" t="s">
        <v>18</v>
      </c>
      <c r="AU3" s="113" t="s">
        <v>20</v>
      </c>
      <c r="AV3" s="113" t="s">
        <v>18</v>
      </c>
      <c r="AW3" s="113" t="s">
        <v>20</v>
      </c>
      <c r="AX3" s="113" t="s">
        <v>18</v>
      </c>
      <c r="AY3" s="113" t="s">
        <v>20</v>
      </c>
      <c r="AZ3" s="113" t="s">
        <v>18</v>
      </c>
      <c r="BA3" s="113" t="s">
        <v>20</v>
      </c>
      <c r="BB3" s="113" t="s">
        <v>18</v>
      </c>
      <c r="BD3" s="113" t="s">
        <v>20</v>
      </c>
      <c r="BE3" s="113" t="s">
        <v>18</v>
      </c>
      <c r="BF3" s="113" t="s">
        <v>20</v>
      </c>
      <c r="BG3" s="113" t="s">
        <v>18</v>
      </c>
      <c r="BH3" s="113" t="s">
        <v>20</v>
      </c>
      <c r="BI3" s="113" t="s">
        <v>18</v>
      </c>
      <c r="BJ3" s="113" t="s">
        <v>20</v>
      </c>
      <c r="BK3" s="113" t="s">
        <v>18</v>
      </c>
      <c r="BM3" s="113" t="s">
        <v>20</v>
      </c>
      <c r="BN3" s="113" t="s">
        <v>18</v>
      </c>
      <c r="BO3" s="113" t="s">
        <v>20</v>
      </c>
      <c r="BP3" s="113" t="s">
        <v>18</v>
      </c>
      <c r="BQ3" s="113" t="s">
        <v>20</v>
      </c>
      <c r="BR3" s="113" t="s">
        <v>18</v>
      </c>
      <c r="BS3" s="113" t="s">
        <v>20</v>
      </c>
      <c r="BT3" s="113" t="s">
        <v>18</v>
      </c>
      <c r="BV3" s="311" t="s">
        <v>20</v>
      </c>
      <c r="BW3" s="311" t="s">
        <v>18</v>
      </c>
      <c r="BX3" s="311" t="s">
        <v>20</v>
      </c>
      <c r="BY3" s="311" t="s">
        <v>18</v>
      </c>
      <c r="BZ3" s="311" t="s">
        <v>20</v>
      </c>
      <c r="CA3" s="311" t="s">
        <v>18</v>
      </c>
      <c r="CB3" s="311" t="s">
        <v>20</v>
      </c>
      <c r="CC3" s="311" t="s">
        <v>18</v>
      </c>
      <c r="CE3" s="311" t="s">
        <v>20</v>
      </c>
      <c r="CF3" s="311" t="s">
        <v>18</v>
      </c>
      <c r="CG3" s="311" t="s">
        <v>20</v>
      </c>
      <c r="CH3" s="311" t="s">
        <v>18</v>
      </c>
      <c r="CI3" s="311" t="s">
        <v>20</v>
      </c>
      <c r="CJ3" s="311" t="s">
        <v>18</v>
      </c>
      <c r="CK3" s="311" t="s">
        <v>20</v>
      </c>
      <c r="CL3" s="311" t="s">
        <v>18</v>
      </c>
    </row>
    <row r="4" spans="1:90" ht="15.75" customHeight="1" x14ac:dyDescent="0.6">
      <c r="A4" s="20" t="s">
        <v>21</v>
      </c>
      <c r="B4" s="305">
        <v>3259995</v>
      </c>
      <c r="C4" s="305">
        <v>1524822</v>
      </c>
      <c r="D4" s="75">
        <v>3407939</v>
      </c>
      <c r="E4" s="75">
        <v>1578805</v>
      </c>
      <c r="F4" s="75">
        <v>4507284</v>
      </c>
      <c r="G4" s="75">
        <v>1604216</v>
      </c>
      <c r="H4" s="75">
        <v>4269696</v>
      </c>
      <c r="I4" s="75">
        <v>1485973</v>
      </c>
      <c r="K4" s="316">
        <v>4646172</v>
      </c>
      <c r="L4" s="316">
        <v>1657349</v>
      </c>
      <c r="M4" s="316">
        <v>4458915</v>
      </c>
      <c r="N4" s="316">
        <v>1605840</v>
      </c>
      <c r="O4" s="316">
        <v>4932183</v>
      </c>
      <c r="P4" s="316">
        <v>1781154</v>
      </c>
      <c r="Q4" s="316">
        <v>4577315</v>
      </c>
      <c r="R4" s="316">
        <v>1596172</v>
      </c>
      <c r="T4" s="316">
        <v>4875163</v>
      </c>
      <c r="U4" s="316">
        <v>1727577</v>
      </c>
      <c r="V4" s="316">
        <v>5058200</v>
      </c>
      <c r="W4" s="316">
        <v>1770746</v>
      </c>
      <c r="X4" s="316">
        <v>5357623</v>
      </c>
      <c r="Y4" s="316">
        <v>1918943</v>
      </c>
      <c r="Z4" s="316">
        <v>4904104</v>
      </c>
      <c r="AA4" s="316">
        <v>1702822</v>
      </c>
      <c r="AC4" s="316">
        <v>5110494</v>
      </c>
      <c r="AD4" s="316">
        <v>1808912</v>
      </c>
      <c r="AE4" s="316">
        <v>5236921</v>
      </c>
      <c r="AF4" s="316">
        <v>1850001</v>
      </c>
      <c r="AG4" s="316">
        <v>5383700</v>
      </c>
      <c r="AH4" s="316">
        <v>1944331</v>
      </c>
      <c r="AI4" s="316">
        <v>5178143</v>
      </c>
      <c r="AJ4" s="316">
        <v>1782571</v>
      </c>
      <c r="AL4" s="75">
        <v>5374649</v>
      </c>
      <c r="AM4" s="75">
        <v>1886517</v>
      </c>
      <c r="AN4" s="75">
        <v>5354726</v>
      </c>
      <c r="AO4" s="75">
        <v>1878166</v>
      </c>
      <c r="AP4" s="75">
        <v>5649650</v>
      </c>
      <c r="AQ4" s="75">
        <v>1991999</v>
      </c>
      <c r="AR4" s="75">
        <v>4879392</v>
      </c>
      <c r="AS4" s="75">
        <v>1686281</v>
      </c>
      <c r="AU4" s="75">
        <v>5256185</v>
      </c>
      <c r="AV4" s="75">
        <v>1860628</v>
      </c>
      <c r="AW4" s="75">
        <v>5493748</v>
      </c>
      <c r="AX4" s="75">
        <v>1930265</v>
      </c>
      <c r="AY4" s="75">
        <v>6025332</v>
      </c>
      <c r="AZ4" s="75">
        <v>2157420</v>
      </c>
      <c r="BA4" s="75">
        <v>5730657</v>
      </c>
      <c r="BB4" s="75">
        <v>2030655</v>
      </c>
      <c r="BD4" s="75">
        <v>5938483</v>
      </c>
      <c r="BE4" s="75">
        <v>2156846</v>
      </c>
      <c r="BF4" s="75">
        <v>5906415</v>
      </c>
      <c r="BG4" s="75">
        <v>2113786</v>
      </c>
      <c r="BH4" s="75">
        <v>6335212</v>
      </c>
      <c r="BI4" s="75">
        <v>2288133</v>
      </c>
      <c r="BJ4" s="75">
        <v>5757157</v>
      </c>
      <c r="BK4" s="75">
        <v>2050091</v>
      </c>
      <c r="BM4" s="75">
        <v>6136556</v>
      </c>
      <c r="BN4" s="75">
        <v>2210672</v>
      </c>
      <c r="BO4" s="75">
        <v>6027206</v>
      </c>
      <c r="BP4" s="75">
        <v>2170637</v>
      </c>
      <c r="BQ4" s="75">
        <v>6228509</v>
      </c>
      <c r="BR4" s="75">
        <v>2237554</v>
      </c>
      <c r="BS4" s="75">
        <v>6812881</v>
      </c>
      <c r="BT4" s="75">
        <v>2241020</v>
      </c>
      <c r="BV4">
        <v>6573142</v>
      </c>
      <c r="BW4">
        <v>2199533</v>
      </c>
      <c r="BX4">
        <v>6557487</v>
      </c>
      <c r="BY4">
        <v>2166047</v>
      </c>
      <c r="BZ4">
        <v>6921961</v>
      </c>
      <c r="CA4">
        <v>2289309</v>
      </c>
      <c r="CB4">
        <v>6583192</v>
      </c>
      <c r="CC4">
        <v>2180140</v>
      </c>
      <c r="CE4">
        <v>9511610</v>
      </c>
      <c r="CF4">
        <v>2656885</v>
      </c>
      <c r="CG4" s="75">
        <v>10285073</v>
      </c>
      <c r="CH4" s="75">
        <v>2611923</v>
      </c>
      <c r="CI4" s="75">
        <v>10575269</v>
      </c>
      <c r="CJ4" s="75">
        <v>2679480</v>
      </c>
    </row>
    <row r="5" spans="1:90" ht="15.75" customHeight="1" x14ac:dyDescent="0.6">
      <c r="A5" s="20" t="s">
        <v>22</v>
      </c>
      <c r="B5" s="305">
        <v>1831587</v>
      </c>
      <c r="C5" s="305">
        <v>924113</v>
      </c>
      <c r="D5" s="75">
        <v>1911697</v>
      </c>
      <c r="E5" s="75">
        <v>1000912</v>
      </c>
      <c r="F5" s="75">
        <v>3064530</v>
      </c>
      <c r="G5" s="75">
        <v>1133322</v>
      </c>
      <c r="H5" s="75">
        <v>2477446</v>
      </c>
      <c r="I5" s="75">
        <v>927977</v>
      </c>
      <c r="K5" s="316">
        <v>2657341</v>
      </c>
      <c r="L5" s="316">
        <v>1019445</v>
      </c>
      <c r="M5" s="316">
        <v>2684729</v>
      </c>
      <c r="N5" s="316">
        <v>1040003</v>
      </c>
      <c r="O5" s="316">
        <v>2984811</v>
      </c>
      <c r="P5" s="316">
        <v>1137513</v>
      </c>
      <c r="Q5" s="316">
        <v>2635973</v>
      </c>
      <c r="R5" s="316">
        <v>959157</v>
      </c>
      <c r="T5" s="316">
        <v>2711345</v>
      </c>
      <c r="U5" s="316">
        <v>1022427</v>
      </c>
      <c r="V5" s="316">
        <v>2730376</v>
      </c>
      <c r="W5" s="316">
        <v>1061861</v>
      </c>
      <c r="X5" s="316">
        <v>3037896</v>
      </c>
      <c r="Y5" s="316">
        <v>1145640</v>
      </c>
      <c r="Z5" s="316">
        <v>2829557</v>
      </c>
      <c r="AA5" s="316">
        <v>1055374</v>
      </c>
      <c r="AC5" s="316">
        <v>2626309</v>
      </c>
      <c r="AD5" s="316">
        <v>1013730</v>
      </c>
      <c r="AE5" s="316">
        <v>2833140</v>
      </c>
      <c r="AF5" s="316">
        <v>1109295</v>
      </c>
      <c r="AG5" s="316">
        <v>3163303</v>
      </c>
      <c r="AH5" s="316">
        <v>1208127</v>
      </c>
      <c r="AI5" s="316">
        <v>2859422</v>
      </c>
      <c r="AJ5" s="316">
        <v>1082245</v>
      </c>
      <c r="AL5" s="75">
        <v>2833904</v>
      </c>
      <c r="AM5" s="75">
        <v>1072172</v>
      </c>
      <c r="AN5" s="75">
        <v>2653311</v>
      </c>
      <c r="AO5" s="75">
        <v>1031361</v>
      </c>
      <c r="AP5" s="75">
        <v>3295522</v>
      </c>
      <c r="AQ5" s="75">
        <v>1230888</v>
      </c>
      <c r="AR5" s="75">
        <v>2725874</v>
      </c>
      <c r="AS5" s="75">
        <v>1032927</v>
      </c>
      <c r="AU5" s="75">
        <v>2587765</v>
      </c>
      <c r="AV5" s="75">
        <v>1014186</v>
      </c>
      <c r="AW5" s="75">
        <v>2794013</v>
      </c>
      <c r="AX5" s="75">
        <v>1078976</v>
      </c>
      <c r="AY5" s="75">
        <v>3394519</v>
      </c>
      <c r="AZ5" s="75">
        <v>1286768</v>
      </c>
      <c r="BA5" s="75">
        <v>2814842</v>
      </c>
      <c r="BB5" s="75">
        <v>1068880</v>
      </c>
      <c r="BD5" s="75">
        <v>2942885</v>
      </c>
      <c r="BE5" s="75">
        <v>1160171</v>
      </c>
      <c r="BF5" s="75">
        <v>3006551</v>
      </c>
      <c r="BG5" s="75">
        <v>1190680</v>
      </c>
      <c r="BH5" s="75">
        <v>3525394</v>
      </c>
      <c r="BI5" s="75">
        <v>1367074</v>
      </c>
      <c r="BJ5" s="75">
        <v>2828717</v>
      </c>
      <c r="BK5" s="75">
        <v>1065886</v>
      </c>
      <c r="BM5" s="75">
        <v>2981013</v>
      </c>
      <c r="BN5" s="75">
        <v>1177987</v>
      </c>
      <c r="BO5" s="75">
        <v>3031462</v>
      </c>
      <c r="BP5" s="75">
        <v>1199506</v>
      </c>
      <c r="BQ5" s="75">
        <v>3169428</v>
      </c>
      <c r="BR5" s="75">
        <v>1253876</v>
      </c>
      <c r="BS5" s="75">
        <v>3139833</v>
      </c>
      <c r="BT5" s="75">
        <v>1106400</v>
      </c>
      <c r="BV5">
        <v>3205578</v>
      </c>
      <c r="BW5">
        <v>1174192</v>
      </c>
      <c r="BX5">
        <v>3221310</v>
      </c>
      <c r="BY5">
        <v>1171418</v>
      </c>
      <c r="BZ5">
        <v>3896419</v>
      </c>
      <c r="CA5">
        <v>1403066</v>
      </c>
      <c r="CB5">
        <v>3160205</v>
      </c>
      <c r="CC5">
        <v>1133734</v>
      </c>
      <c r="CE5">
        <v>4494001</v>
      </c>
      <c r="CF5">
        <v>1403560</v>
      </c>
      <c r="CG5" s="75">
        <v>5127905</v>
      </c>
      <c r="CH5" s="75">
        <v>1430261</v>
      </c>
      <c r="CI5" s="75">
        <v>6739280</v>
      </c>
      <c r="CJ5" s="75">
        <v>1832690</v>
      </c>
    </row>
    <row r="6" spans="1:90" x14ac:dyDescent="0.6">
      <c r="A6" s="19" t="s">
        <v>23</v>
      </c>
      <c r="B6" s="305">
        <v>1739599</v>
      </c>
      <c r="C6" s="305">
        <v>892505</v>
      </c>
      <c r="D6" s="75">
        <v>1684664</v>
      </c>
      <c r="E6" s="75">
        <v>886610</v>
      </c>
      <c r="F6" s="75">
        <v>2260742</v>
      </c>
      <c r="G6" s="75">
        <v>884933</v>
      </c>
      <c r="H6" s="75">
        <v>2335221</v>
      </c>
      <c r="I6" s="75">
        <v>908274</v>
      </c>
      <c r="K6" s="316">
        <v>2461610</v>
      </c>
      <c r="L6" s="316">
        <v>957738</v>
      </c>
      <c r="M6" s="316">
        <v>2429859</v>
      </c>
      <c r="N6" s="316">
        <v>949401</v>
      </c>
      <c r="O6" s="316">
        <v>2705047</v>
      </c>
      <c r="P6" s="316">
        <v>1066884</v>
      </c>
      <c r="Q6" s="316">
        <v>2453710</v>
      </c>
      <c r="R6" s="316">
        <v>924837</v>
      </c>
      <c r="T6" s="316">
        <v>2677528</v>
      </c>
      <c r="U6" s="316">
        <v>1034639</v>
      </c>
      <c r="V6" s="316">
        <v>2729988</v>
      </c>
      <c r="W6" s="316">
        <v>1068606</v>
      </c>
      <c r="X6" s="316">
        <v>2856259</v>
      </c>
      <c r="Y6" s="316">
        <v>1124531</v>
      </c>
      <c r="Z6" s="316">
        <v>2613800</v>
      </c>
      <c r="AA6" s="316">
        <v>957512</v>
      </c>
      <c r="AC6" s="316">
        <v>2626250</v>
      </c>
      <c r="AD6" s="316">
        <v>1007523</v>
      </c>
      <c r="AE6" s="316">
        <v>2799990</v>
      </c>
      <c r="AF6" s="316">
        <v>1065489</v>
      </c>
      <c r="AG6" s="316">
        <v>2900399</v>
      </c>
      <c r="AH6" s="316">
        <v>1123516</v>
      </c>
      <c r="AI6" s="316">
        <v>2790265</v>
      </c>
      <c r="AJ6" s="316">
        <v>1018716</v>
      </c>
      <c r="AL6" s="75">
        <v>2778290</v>
      </c>
      <c r="AM6" s="75">
        <v>1067857</v>
      </c>
      <c r="AN6" s="75">
        <v>2755410</v>
      </c>
      <c r="AO6" s="75">
        <v>1075342</v>
      </c>
      <c r="AP6" s="75">
        <v>2992919</v>
      </c>
      <c r="AQ6" s="75">
        <v>1155945</v>
      </c>
      <c r="AR6" s="75">
        <v>2762780</v>
      </c>
      <c r="AS6" s="75">
        <v>1007602</v>
      </c>
      <c r="AU6" s="75">
        <v>2730592</v>
      </c>
      <c r="AV6" s="75">
        <v>1060431</v>
      </c>
      <c r="AW6" s="75">
        <v>2904604</v>
      </c>
      <c r="AX6" s="75">
        <v>1099981</v>
      </c>
      <c r="AY6" s="75">
        <v>3149642</v>
      </c>
      <c r="AZ6" s="75">
        <v>1225682</v>
      </c>
      <c r="BA6" s="75">
        <v>3256343</v>
      </c>
      <c r="BB6" s="75">
        <v>1243098</v>
      </c>
      <c r="BD6" s="75">
        <v>3092211</v>
      </c>
      <c r="BE6" s="75">
        <v>1215583</v>
      </c>
      <c r="BF6" s="75">
        <v>3079713</v>
      </c>
      <c r="BG6" s="75">
        <v>1201338</v>
      </c>
      <c r="BH6" s="75">
        <v>3306940</v>
      </c>
      <c r="BI6" s="75">
        <v>1296245</v>
      </c>
      <c r="BJ6" s="75">
        <v>3091719</v>
      </c>
      <c r="BK6" s="75">
        <v>1198379</v>
      </c>
      <c r="BM6" s="75">
        <v>3007637</v>
      </c>
      <c r="BN6" s="75">
        <v>1193477</v>
      </c>
      <c r="BO6" s="75">
        <v>3046510</v>
      </c>
      <c r="BP6" s="75">
        <v>1183820</v>
      </c>
      <c r="BQ6" s="75">
        <v>3482246</v>
      </c>
      <c r="BR6" s="75">
        <v>1343407</v>
      </c>
      <c r="BS6" s="75">
        <v>4171411</v>
      </c>
      <c r="BT6" s="75">
        <v>1264196</v>
      </c>
      <c r="BV6">
        <v>4090047</v>
      </c>
      <c r="BW6">
        <v>1255502</v>
      </c>
      <c r="BX6">
        <v>4017407</v>
      </c>
      <c r="BY6">
        <v>1209221</v>
      </c>
      <c r="BZ6">
        <v>4290986</v>
      </c>
      <c r="CA6">
        <v>1321440</v>
      </c>
      <c r="CB6">
        <v>4313695</v>
      </c>
      <c r="CC6">
        <v>1309770</v>
      </c>
      <c r="CE6">
        <v>5088286</v>
      </c>
      <c r="CF6">
        <v>1415782</v>
      </c>
      <c r="CG6" s="75">
        <v>5890460</v>
      </c>
      <c r="CH6" s="75">
        <v>1496410</v>
      </c>
      <c r="CI6" s="75">
        <v>5575686</v>
      </c>
      <c r="CJ6" s="75">
        <v>1439167</v>
      </c>
    </row>
    <row r="7" spans="1:90" x14ac:dyDescent="0.6">
      <c r="A7" s="19" t="s">
        <v>24</v>
      </c>
      <c r="B7" s="305">
        <v>1334642</v>
      </c>
      <c r="C7" s="305">
        <v>686778</v>
      </c>
      <c r="D7" s="75">
        <v>1300080</v>
      </c>
      <c r="E7" s="75">
        <v>695612</v>
      </c>
      <c r="F7" s="75">
        <v>1608863</v>
      </c>
      <c r="G7" s="75">
        <v>671204</v>
      </c>
      <c r="H7" s="75">
        <v>1630551</v>
      </c>
      <c r="I7" s="75">
        <v>658979</v>
      </c>
      <c r="K7" s="316">
        <v>1799893</v>
      </c>
      <c r="L7" s="316">
        <v>734933</v>
      </c>
      <c r="M7" s="316">
        <v>1747313</v>
      </c>
      <c r="N7" s="316">
        <v>726974</v>
      </c>
      <c r="O7" s="316">
        <v>1686383</v>
      </c>
      <c r="P7" s="316">
        <v>718131</v>
      </c>
      <c r="Q7" s="316">
        <v>1690858</v>
      </c>
      <c r="R7" s="316">
        <v>673164</v>
      </c>
      <c r="T7" s="316">
        <v>1742322</v>
      </c>
      <c r="U7" s="316">
        <v>712779</v>
      </c>
      <c r="V7" s="316">
        <v>1870939</v>
      </c>
      <c r="W7" s="316">
        <v>773528</v>
      </c>
      <c r="X7" s="316">
        <v>1808029</v>
      </c>
      <c r="Y7" s="316">
        <v>767759</v>
      </c>
      <c r="Z7" s="316">
        <v>1806875</v>
      </c>
      <c r="AA7" s="316">
        <v>721223</v>
      </c>
      <c r="AC7" s="316">
        <v>1836788</v>
      </c>
      <c r="AD7" s="316">
        <v>739321</v>
      </c>
      <c r="AE7" s="316">
        <v>1933889</v>
      </c>
      <c r="AF7" s="316">
        <v>777769</v>
      </c>
      <c r="AG7" s="316">
        <v>1940839</v>
      </c>
      <c r="AH7" s="316">
        <v>802681</v>
      </c>
      <c r="AI7" s="316">
        <v>1827469</v>
      </c>
      <c r="AJ7" s="316">
        <v>727463</v>
      </c>
      <c r="AL7" s="75">
        <v>1966782</v>
      </c>
      <c r="AM7" s="75">
        <v>786393</v>
      </c>
      <c r="AN7" s="75">
        <v>1912287</v>
      </c>
      <c r="AO7" s="75">
        <v>776516</v>
      </c>
      <c r="AP7" s="75">
        <v>1979464</v>
      </c>
      <c r="AQ7" s="75">
        <v>809307</v>
      </c>
      <c r="AR7" s="75">
        <v>1937108</v>
      </c>
      <c r="AS7" s="75">
        <v>813295</v>
      </c>
      <c r="AU7" s="75">
        <v>1864728</v>
      </c>
      <c r="AV7" s="75">
        <v>758219</v>
      </c>
      <c r="AW7" s="75">
        <v>2031296</v>
      </c>
      <c r="AX7" s="75">
        <v>797419</v>
      </c>
      <c r="AY7" s="75">
        <v>2085689</v>
      </c>
      <c r="AZ7" s="75">
        <v>878799</v>
      </c>
      <c r="BA7" s="75">
        <v>2079212</v>
      </c>
      <c r="BB7" s="75">
        <v>843973</v>
      </c>
      <c r="BD7" s="75">
        <v>2703237</v>
      </c>
      <c r="BE7" s="75">
        <v>1007797</v>
      </c>
      <c r="BF7" s="75">
        <v>2513390</v>
      </c>
      <c r="BG7" s="75">
        <v>962741</v>
      </c>
      <c r="BH7" s="75">
        <v>2153349</v>
      </c>
      <c r="BI7" s="75">
        <v>913564</v>
      </c>
      <c r="BJ7" s="75">
        <v>1994301</v>
      </c>
      <c r="BK7" s="75">
        <v>823392</v>
      </c>
      <c r="BM7" s="75">
        <v>2033145</v>
      </c>
      <c r="BN7" s="75">
        <v>843576</v>
      </c>
      <c r="BO7" s="75">
        <v>2073861</v>
      </c>
      <c r="BP7" s="75">
        <v>860818</v>
      </c>
      <c r="BQ7" s="75">
        <v>2077091</v>
      </c>
      <c r="BR7" s="75">
        <v>874511</v>
      </c>
      <c r="BS7" s="75">
        <v>2465822</v>
      </c>
      <c r="BT7" s="75">
        <v>904791</v>
      </c>
      <c r="BV7">
        <v>2644889</v>
      </c>
      <c r="BW7">
        <v>977743</v>
      </c>
      <c r="BX7">
        <v>2918489</v>
      </c>
      <c r="BY7">
        <v>1091920</v>
      </c>
      <c r="BZ7">
        <v>3134492</v>
      </c>
      <c r="CA7">
        <v>1169607</v>
      </c>
      <c r="CB7">
        <v>2906139</v>
      </c>
      <c r="CC7">
        <v>1087994</v>
      </c>
      <c r="CE7">
        <v>2456812</v>
      </c>
      <c r="CF7">
        <v>834684</v>
      </c>
      <c r="CG7" s="75">
        <v>4447715</v>
      </c>
      <c r="CH7" s="75">
        <v>1329940</v>
      </c>
      <c r="CI7" s="75">
        <v>4483300</v>
      </c>
      <c r="CJ7" s="75">
        <v>1308099</v>
      </c>
    </row>
    <row r="8" spans="1:90" x14ac:dyDescent="0.6">
      <c r="A8" s="19" t="s">
        <v>25</v>
      </c>
      <c r="B8" s="305">
        <v>745780</v>
      </c>
      <c r="C8" s="305">
        <v>406128</v>
      </c>
      <c r="D8" s="75">
        <v>765032</v>
      </c>
      <c r="E8" s="75">
        <v>401460</v>
      </c>
      <c r="F8" s="75">
        <v>1044558</v>
      </c>
      <c r="G8" s="75">
        <v>433413</v>
      </c>
      <c r="H8" s="75">
        <v>1002558</v>
      </c>
      <c r="I8" s="75">
        <v>415538</v>
      </c>
      <c r="K8" s="316">
        <v>1102436</v>
      </c>
      <c r="L8" s="316">
        <v>464225</v>
      </c>
      <c r="M8" s="316">
        <v>1037985</v>
      </c>
      <c r="N8" s="316">
        <v>444259</v>
      </c>
      <c r="O8" s="316">
        <v>1101812</v>
      </c>
      <c r="P8" s="316">
        <v>459342</v>
      </c>
      <c r="Q8" s="316">
        <v>1139543</v>
      </c>
      <c r="R8" s="316">
        <v>455564</v>
      </c>
      <c r="T8" s="316">
        <v>1247374</v>
      </c>
      <c r="U8" s="316">
        <v>500469</v>
      </c>
      <c r="V8" s="316">
        <v>1141349</v>
      </c>
      <c r="W8" s="316">
        <v>490182</v>
      </c>
      <c r="X8" s="316">
        <v>1156650</v>
      </c>
      <c r="Y8" s="316">
        <v>478162</v>
      </c>
      <c r="Z8" s="316">
        <v>1156032</v>
      </c>
      <c r="AA8" s="316">
        <v>467886</v>
      </c>
      <c r="AC8" s="316">
        <v>1216500</v>
      </c>
      <c r="AD8" s="316">
        <v>504002</v>
      </c>
      <c r="AE8" s="316">
        <v>1197660</v>
      </c>
      <c r="AF8" s="316">
        <v>522754</v>
      </c>
      <c r="AG8" s="316">
        <v>1201571</v>
      </c>
      <c r="AH8" s="316">
        <v>507071</v>
      </c>
      <c r="AI8" s="316">
        <v>1204206</v>
      </c>
      <c r="AJ8" s="316">
        <v>471134</v>
      </c>
      <c r="AL8" s="75">
        <v>1291476</v>
      </c>
      <c r="AM8" s="75">
        <v>527903</v>
      </c>
      <c r="AN8" s="75">
        <v>1300790</v>
      </c>
      <c r="AO8" s="75">
        <v>547158</v>
      </c>
      <c r="AP8" s="75">
        <v>1306481</v>
      </c>
      <c r="AQ8" s="75">
        <v>548012</v>
      </c>
      <c r="AR8" s="75">
        <v>1463807</v>
      </c>
      <c r="AS8" s="75">
        <v>637956</v>
      </c>
      <c r="AU8" s="75">
        <v>1277890</v>
      </c>
      <c r="AV8" s="75">
        <v>551988</v>
      </c>
      <c r="AW8" s="75">
        <v>1349945</v>
      </c>
      <c r="AX8" s="75">
        <v>577424</v>
      </c>
      <c r="AY8" s="75">
        <v>1434343</v>
      </c>
      <c r="AZ8" s="75">
        <v>619641</v>
      </c>
      <c r="BA8" s="75">
        <v>1444168</v>
      </c>
      <c r="BB8" s="75">
        <v>619354</v>
      </c>
      <c r="BD8" s="75">
        <v>1489039</v>
      </c>
      <c r="BE8" s="75">
        <v>680292</v>
      </c>
      <c r="BF8" s="75">
        <v>1430704</v>
      </c>
      <c r="BG8" s="75">
        <v>629290</v>
      </c>
      <c r="BH8" s="75">
        <v>1448121</v>
      </c>
      <c r="BI8" s="75">
        <v>642955</v>
      </c>
      <c r="BJ8" s="75">
        <v>1445680</v>
      </c>
      <c r="BK8" s="75">
        <v>619996</v>
      </c>
      <c r="BM8" s="75">
        <v>1432396</v>
      </c>
      <c r="BN8" s="75">
        <v>646127</v>
      </c>
      <c r="BO8" s="75">
        <v>1390889</v>
      </c>
      <c r="BP8" s="75">
        <v>613844</v>
      </c>
      <c r="BQ8" s="75">
        <v>1477611</v>
      </c>
      <c r="BR8" s="75">
        <v>653413</v>
      </c>
      <c r="BS8" s="75">
        <v>1844023</v>
      </c>
      <c r="BT8" s="75">
        <v>685526</v>
      </c>
      <c r="BV8">
        <v>1811699</v>
      </c>
      <c r="BW8">
        <v>697768</v>
      </c>
      <c r="BX8">
        <v>1719873</v>
      </c>
      <c r="BY8">
        <v>650662</v>
      </c>
      <c r="BZ8">
        <v>1788245</v>
      </c>
      <c r="CA8">
        <v>684003</v>
      </c>
      <c r="CB8">
        <v>1810016</v>
      </c>
      <c r="CC8">
        <v>686482</v>
      </c>
      <c r="CE8">
        <v>1696816</v>
      </c>
      <c r="CF8">
        <v>629147</v>
      </c>
      <c r="CG8" s="75">
        <v>2550448</v>
      </c>
      <c r="CH8" s="75">
        <v>794153</v>
      </c>
      <c r="CI8" s="75">
        <v>2558036</v>
      </c>
      <c r="CJ8" s="75">
        <v>783225</v>
      </c>
    </row>
    <row r="9" spans="1:90" x14ac:dyDescent="0.6">
      <c r="A9" s="19" t="s">
        <v>26</v>
      </c>
      <c r="B9" s="305">
        <v>714209</v>
      </c>
      <c r="C9" s="305">
        <v>359167</v>
      </c>
      <c r="D9" s="75">
        <v>582323</v>
      </c>
      <c r="E9" s="75">
        <v>286880</v>
      </c>
      <c r="F9" s="75">
        <v>716626</v>
      </c>
      <c r="G9" s="75">
        <v>300920</v>
      </c>
      <c r="H9" s="75">
        <v>804106</v>
      </c>
      <c r="I9" s="75">
        <v>332321</v>
      </c>
      <c r="K9" s="316">
        <v>820376</v>
      </c>
      <c r="L9" s="316">
        <v>341814</v>
      </c>
      <c r="M9" s="316">
        <v>573945</v>
      </c>
      <c r="N9" s="316">
        <v>273604</v>
      </c>
      <c r="O9" s="316">
        <v>473471</v>
      </c>
      <c r="P9" s="316">
        <v>239525</v>
      </c>
      <c r="Q9" s="316">
        <v>630706</v>
      </c>
      <c r="R9" s="316">
        <v>297012</v>
      </c>
      <c r="T9" s="316">
        <v>769215</v>
      </c>
      <c r="U9" s="316">
        <v>329482</v>
      </c>
      <c r="V9" s="316">
        <v>654778</v>
      </c>
      <c r="W9" s="316">
        <v>275677</v>
      </c>
      <c r="X9" s="316">
        <v>677954</v>
      </c>
      <c r="Y9" s="316">
        <v>284545</v>
      </c>
      <c r="Z9" s="316">
        <v>660315</v>
      </c>
      <c r="AA9" s="316">
        <v>297836</v>
      </c>
      <c r="AC9" s="316">
        <v>813278</v>
      </c>
      <c r="AD9" s="316">
        <v>272469</v>
      </c>
      <c r="AE9" s="316">
        <v>737918</v>
      </c>
      <c r="AF9" s="316">
        <v>319710</v>
      </c>
      <c r="AG9" s="316">
        <v>623726</v>
      </c>
      <c r="AH9" s="316">
        <v>280495</v>
      </c>
      <c r="AI9" s="316">
        <v>756776</v>
      </c>
      <c r="AJ9" s="316">
        <v>332018</v>
      </c>
      <c r="AL9" s="75">
        <v>941305</v>
      </c>
      <c r="AM9" s="75">
        <v>399597</v>
      </c>
      <c r="AN9" s="75">
        <v>789221</v>
      </c>
      <c r="AO9" s="75">
        <v>331979</v>
      </c>
      <c r="AP9" s="75">
        <v>729739</v>
      </c>
      <c r="AQ9" s="75">
        <v>337406</v>
      </c>
      <c r="AR9" s="75">
        <v>817677</v>
      </c>
      <c r="AS9" s="75">
        <v>367293</v>
      </c>
      <c r="AU9" s="75">
        <v>936104</v>
      </c>
      <c r="AV9" s="75">
        <v>404579</v>
      </c>
      <c r="AW9" s="75">
        <v>873220</v>
      </c>
      <c r="AX9" s="75">
        <v>345847</v>
      </c>
      <c r="AY9" s="75">
        <v>702548</v>
      </c>
      <c r="AZ9" s="75">
        <v>342836</v>
      </c>
      <c r="BA9" s="75">
        <v>886716</v>
      </c>
      <c r="BB9" s="75">
        <v>408586</v>
      </c>
      <c r="BD9" s="75">
        <v>1017494</v>
      </c>
      <c r="BE9" s="75">
        <v>457066</v>
      </c>
      <c r="BF9" s="75">
        <v>826664</v>
      </c>
      <c r="BG9" s="75">
        <v>341664</v>
      </c>
      <c r="BH9" s="75">
        <v>760494</v>
      </c>
      <c r="BI9" s="75">
        <v>387963</v>
      </c>
      <c r="BJ9" s="75">
        <v>820785</v>
      </c>
      <c r="BK9" s="75">
        <v>387320</v>
      </c>
      <c r="BM9" s="75">
        <v>976286</v>
      </c>
      <c r="BN9" s="75">
        <v>459870</v>
      </c>
      <c r="BO9" s="75">
        <v>981048</v>
      </c>
      <c r="BP9" s="75">
        <v>431749</v>
      </c>
      <c r="BQ9" s="75">
        <v>714521</v>
      </c>
      <c r="BR9" s="75">
        <v>357073</v>
      </c>
      <c r="BS9" s="75">
        <v>1091778</v>
      </c>
      <c r="BT9" s="75">
        <v>443473</v>
      </c>
      <c r="BV9">
        <v>1228997</v>
      </c>
      <c r="BW9">
        <v>500434</v>
      </c>
      <c r="BX9">
        <v>1185456</v>
      </c>
      <c r="BY9">
        <v>450765</v>
      </c>
      <c r="BZ9">
        <v>937361</v>
      </c>
      <c r="CA9">
        <v>389931</v>
      </c>
      <c r="CB9">
        <v>1005222</v>
      </c>
      <c r="CC9">
        <v>407075</v>
      </c>
      <c r="CE9">
        <v>1306870</v>
      </c>
      <c r="CF9">
        <v>414334</v>
      </c>
      <c r="CG9" s="75">
        <v>1887944</v>
      </c>
      <c r="CH9" s="75">
        <v>627675</v>
      </c>
      <c r="CI9" s="75">
        <v>1663851</v>
      </c>
      <c r="CJ9" s="75">
        <v>577530</v>
      </c>
    </row>
    <row r="10" spans="1:90" x14ac:dyDescent="0.6">
      <c r="A10" s="19" t="s">
        <v>27</v>
      </c>
      <c r="B10" s="305">
        <v>452221</v>
      </c>
      <c r="C10" s="305">
        <v>268410</v>
      </c>
      <c r="D10" s="75">
        <v>497503</v>
      </c>
      <c r="E10" s="75">
        <v>313086</v>
      </c>
      <c r="F10" s="75">
        <v>606148</v>
      </c>
      <c r="G10" s="75">
        <v>256994</v>
      </c>
      <c r="H10" s="75">
        <v>613375</v>
      </c>
      <c r="I10" s="75">
        <v>254756</v>
      </c>
      <c r="K10" s="316">
        <v>639264</v>
      </c>
      <c r="L10" s="316">
        <v>266108</v>
      </c>
      <c r="M10" s="316">
        <v>596294</v>
      </c>
      <c r="N10" s="316">
        <v>256870</v>
      </c>
      <c r="O10" s="316">
        <v>682916</v>
      </c>
      <c r="P10" s="316">
        <v>287275</v>
      </c>
      <c r="Q10" s="316">
        <v>620166</v>
      </c>
      <c r="R10" s="316">
        <v>249395</v>
      </c>
      <c r="T10" s="316">
        <v>665882</v>
      </c>
      <c r="U10" s="316">
        <v>275930</v>
      </c>
      <c r="V10" s="316">
        <v>586233</v>
      </c>
      <c r="W10" s="316">
        <v>269340</v>
      </c>
      <c r="X10" s="316">
        <v>596863</v>
      </c>
      <c r="Y10" s="316">
        <v>295300</v>
      </c>
      <c r="Z10" s="316">
        <v>653260</v>
      </c>
      <c r="AA10" s="316">
        <v>266301</v>
      </c>
      <c r="AC10" s="316">
        <v>645326</v>
      </c>
      <c r="AD10" s="316">
        <v>275930</v>
      </c>
      <c r="AE10" s="316">
        <v>680258</v>
      </c>
      <c r="AF10" s="316">
        <v>285244</v>
      </c>
      <c r="AG10" s="316">
        <v>710494</v>
      </c>
      <c r="AH10" s="316">
        <v>301266</v>
      </c>
      <c r="AI10" s="316">
        <v>672591</v>
      </c>
      <c r="AJ10" s="316">
        <v>272736</v>
      </c>
      <c r="AL10" s="75">
        <v>688354</v>
      </c>
      <c r="AM10" s="75">
        <v>289866</v>
      </c>
      <c r="AN10" s="75">
        <v>700206</v>
      </c>
      <c r="AO10" s="75">
        <v>293161</v>
      </c>
      <c r="AP10" s="75">
        <v>745156</v>
      </c>
      <c r="AQ10" s="75">
        <v>311011</v>
      </c>
      <c r="AR10" s="75">
        <v>610627</v>
      </c>
      <c r="AS10" s="75">
        <v>241697</v>
      </c>
      <c r="AU10" s="75">
        <v>698686</v>
      </c>
      <c r="AV10" s="75">
        <v>290211</v>
      </c>
      <c r="AW10" s="75">
        <v>739227</v>
      </c>
      <c r="AX10" s="75">
        <v>303935</v>
      </c>
      <c r="AY10" s="75">
        <v>815453</v>
      </c>
      <c r="AZ10" s="75">
        <v>335239</v>
      </c>
      <c r="BA10" s="75">
        <v>810777</v>
      </c>
      <c r="BB10" s="75">
        <v>323737</v>
      </c>
      <c r="BD10" s="75">
        <v>834996</v>
      </c>
      <c r="BE10" s="75">
        <v>343792</v>
      </c>
      <c r="BF10" s="75">
        <v>808054</v>
      </c>
      <c r="BG10" s="75">
        <v>383969</v>
      </c>
      <c r="BH10" s="75">
        <v>883178</v>
      </c>
      <c r="BI10" s="75">
        <v>365044</v>
      </c>
      <c r="BJ10" s="75">
        <v>861861</v>
      </c>
      <c r="BK10" s="75">
        <v>347636</v>
      </c>
      <c r="BM10" s="75">
        <v>862165</v>
      </c>
      <c r="BN10" s="75">
        <v>351735</v>
      </c>
      <c r="BO10" s="75">
        <v>877907</v>
      </c>
      <c r="BP10" s="75">
        <v>361440</v>
      </c>
      <c r="BQ10" s="75">
        <v>864059</v>
      </c>
      <c r="BR10" s="75">
        <v>355857</v>
      </c>
      <c r="BS10" s="75">
        <v>1033971</v>
      </c>
      <c r="BT10" s="75">
        <v>379360</v>
      </c>
      <c r="BV10">
        <v>952599</v>
      </c>
      <c r="BW10">
        <v>352893</v>
      </c>
      <c r="BX10">
        <v>937404</v>
      </c>
      <c r="BY10">
        <v>346762</v>
      </c>
      <c r="BZ10">
        <v>1089110</v>
      </c>
      <c r="CA10">
        <v>409033</v>
      </c>
      <c r="CB10">
        <v>934459</v>
      </c>
      <c r="CC10">
        <v>341292</v>
      </c>
      <c r="CE10">
        <v>952655</v>
      </c>
      <c r="CF10">
        <v>262755</v>
      </c>
      <c r="CG10" s="75">
        <v>1398555</v>
      </c>
      <c r="CH10" s="75">
        <v>382177</v>
      </c>
      <c r="CI10" s="75">
        <v>1533418</v>
      </c>
      <c r="CJ10" s="75">
        <v>423663</v>
      </c>
    </row>
    <row r="11" spans="1:90" x14ac:dyDescent="0.6">
      <c r="A11" s="19" t="s">
        <v>28</v>
      </c>
      <c r="B11" s="305">
        <v>367882</v>
      </c>
      <c r="C11" s="305">
        <v>258199</v>
      </c>
      <c r="D11" s="75">
        <v>349823</v>
      </c>
      <c r="E11" s="75">
        <v>238294</v>
      </c>
      <c r="F11" s="75">
        <v>480272</v>
      </c>
      <c r="G11" s="75">
        <v>296422</v>
      </c>
      <c r="H11" s="75">
        <v>381397</v>
      </c>
      <c r="I11" s="75">
        <v>235174</v>
      </c>
      <c r="K11" s="316">
        <v>377876</v>
      </c>
      <c r="L11" s="316">
        <v>241581</v>
      </c>
      <c r="M11" s="316">
        <v>318784</v>
      </c>
      <c r="N11" s="316">
        <v>223277</v>
      </c>
      <c r="O11" s="316">
        <v>350886</v>
      </c>
      <c r="P11" s="316">
        <v>251521</v>
      </c>
      <c r="Q11" s="316">
        <v>359430</v>
      </c>
      <c r="R11" s="316">
        <v>238731</v>
      </c>
      <c r="T11" s="316">
        <v>343937</v>
      </c>
      <c r="U11" s="316">
        <v>231330</v>
      </c>
      <c r="V11" s="316">
        <v>323295</v>
      </c>
      <c r="W11" s="316">
        <v>220731</v>
      </c>
      <c r="X11" s="316">
        <v>339531</v>
      </c>
      <c r="Y11" s="316">
        <v>246757</v>
      </c>
      <c r="Z11" s="316">
        <v>316464</v>
      </c>
      <c r="AA11" s="316">
        <v>219006</v>
      </c>
      <c r="AC11" s="316">
        <v>329744</v>
      </c>
      <c r="AD11" s="316">
        <v>228166</v>
      </c>
      <c r="AE11" s="316">
        <v>355880</v>
      </c>
      <c r="AF11" s="316">
        <v>231412</v>
      </c>
      <c r="AG11" s="316">
        <v>356023</v>
      </c>
      <c r="AH11" s="316">
        <v>259246</v>
      </c>
      <c r="AI11" s="316">
        <v>360144</v>
      </c>
      <c r="AJ11" s="316">
        <v>247704</v>
      </c>
      <c r="AL11" s="75">
        <v>433076</v>
      </c>
      <c r="AM11" s="75">
        <v>281570</v>
      </c>
      <c r="AN11" s="75">
        <v>379849</v>
      </c>
      <c r="AO11" s="75">
        <v>243285</v>
      </c>
      <c r="AP11" s="75">
        <v>401543</v>
      </c>
      <c r="AQ11" s="75">
        <v>280572</v>
      </c>
      <c r="AR11" s="75">
        <v>407966</v>
      </c>
      <c r="AS11" s="75">
        <v>285124</v>
      </c>
      <c r="AU11" s="75">
        <v>361642</v>
      </c>
      <c r="AV11" s="75">
        <v>239879</v>
      </c>
      <c r="AW11" s="75">
        <v>382685</v>
      </c>
      <c r="AX11" s="75">
        <v>247600</v>
      </c>
      <c r="AY11" s="75">
        <v>373872</v>
      </c>
      <c r="AZ11" s="75">
        <v>280809</v>
      </c>
      <c r="BA11" s="75">
        <v>384341</v>
      </c>
      <c r="BB11" s="75">
        <v>277265</v>
      </c>
      <c r="BD11" s="75">
        <v>370789</v>
      </c>
      <c r="BE11" s="75">
        <v>269187</v>
      </c>
      <c r="BF11" s="75">
        <v>375176</v>
      </c>
      <c r="BG11" s="75">
        <v>267482</v>
      </c>
      <c r="BH11" s="75">
        <v>421663</v>
      </c>
      <c r="BI11" s="75">
        <v>308761</v>
      </c>
      <c r="BJ11" s="75">
        <v>405346</v>
      </c>
      <c r="BK11" s="75">
        <v>286606</v>
      </c>
      <c r="BM11" s="75">
        <v>382657</v>
      </c>
      <c r="BN11" s="75">
        <v>284101</v>
      </c>
      <c r="BO11" s="75">
        <v>396646</v>
      </c>
      <c r="BP11" s="75">
        <v>301070</v>
      </c>
      <c r="BQ11" s="75">
        <v>411332</v>
      </c>
      <c r="BR11" s="75">
        <v>306678</v>
      </c>
      <c r="BS11" s="75">
        <v>592201</v>
      </c>
      <c r="BT11" s="75">
        <v>317234</v>
      </c>
      <c r="BV11">
        <v>546755</v>
      </c>
      <c r="BW11">
        <v>297726</v>
      </c>
      <c r="BX11">
        <v>695813</v>
      </c>
      <c r="BY11">
        <v>230082</v>
      </c>
      <c r="BZ11">
        <v>595119</v>
      </c>
      <c r="CA11">
        <v>331566</v>
      </c>
      <c r="CB11">
        <v>591291</v>
      </c>
      <c r="CC11">
        <v>326774</v>
      </c>
      <c r="CE11">
        <v>598561</v>
      </c>
      <c r="CF11">
        <v>349466</v>
      </c>
      <c r="CG11" s="75">
        <v>675730</v>
      </c>
      <c r="CH11" s="75">
        <v>288905</v>
      </c>
      <c r="CI11" s="75">
        <v>700191</v>
      </c>
      <c r="CJ11" s="75">
        <v>406945</v>
      </c>
    </row>
    <row r="12" spans="1:90" x14ac:dyDescent="0.6">
      <c r="A12" s="19" t="s">
        <v>29</v>
      </c>
      <c r="B12" s="305">
        <v>163911</v>
      </c>
      <c r="C12" s="305">
        <v>85882</v>
      </c>
      <c r="D12" s="75">
        <v>129312</v>
      </c>
      <c r="E12" s="75">
        <v>75599</v>
      </c>
      <c r="F12" s="75">
        <v>255799</v>
      </c>
      <c r="G12" s="75">
        <v>97464</v>
      </c>
      <c r="H12" s="75">
        <v>279871</v>
      </c>
      <c r="I12" s="75">
        <v>96205</v>
      </c>
      <c r="K12" s="316">
        <v>182387</v>
      </c>
      <c r="L12" s="316">
        <v>75199</v>
      </c>
      <c r="M12" s="316">
        <v>180498</v>
      </c>
      <c r="N12" s="316">
        <v>77013</v>
      </c>
      <c r="O12" s="316">
        <v>204214</v>
      </c>
      <c r="P12" s="316">
        <v>86236</v>
      </c>
      <c r="Q12" s="316">
        <v>194660</v>
      </c>
      <c r="R12" s="316">
        <v>76598</v>
      </c>
      <c r="T12" s="316">
        <v>202050</v>
      </c>
      <c r="U12" s="316">
        <v>81938</v>
      </c>
      <c r="V12" s="316">
        <v>224134</v>
      </c>
      <c r="W12" s="316">
        <v>89549</v>
      </c>
      <c r="X12" s="316">
        <v>250167</v>
      </c>
      <c r="Y12" s="316">
        <v>94431</v>
      </c>
      <c r="Z12" s="316">
        <v>223329</v>
      </c>
      <c r="AA12" s="316">
        <v>84506</v>
      </c>
      <c r="AC12" s="316">
        <v>206080</v>
      </c>
      <c r="AD12" s="316">
        <v>80503</v>
      </c>
      <c r="AE12" s="316">
        <v>223843</v>
      </c>
      <c r="AF12" s="316">
        <v>88217</v>
      </c>
      <c r="AG12" s="316">
        <v>233965</v>
      </c>
      <c r="AH12" s="316">
        <v>87102</v>
      </c>
      <c r="AI12" s="316">
        <v>210222</v>
      </c>
      <c r="AJ12" s="316">
        <v>79834</v>
      </c>
      <c r="AL12" s="75">
        <v>211817</v>
      </c>
      <c r="AM12" s="75">
        <v>84528</v>
      </c>
      <c r="AN12" s="75">
        <v>198778</v>
      </c>
      <c r="AO12" s="75">
        <v>80302</v>
      </c>
      <c r="AP12" s="75">
        <v>244446</v>
      </c>
      <c r="AQ12" s="75">
        <v>91286</v>
      </c>
      <c r="AR12" s="75">
        <v>301463</v>
      </c>
      <c r="AS12" s="75">
        <v>110312</v>
      </c>
      <c r="AU12" s="75">
        <v>208443</v>
      </c>
      <c r="AV12" s="75">
        <v>82224</v>
      </c>
      <c r="AW12" s="75">
        <v>210762</v>
      </c>
      <c r="AX12" s="75">
        <v>82651</v>
      </c>
      <c r="AY12" s="75">
        <v>277805</v>
      </c>
      <c r="AZ12" s="75">
        <v>100669</v>
      </c>
      <c r="BA12" s="75">
        <v>245441</v>
      </c>
      <c r="BB12" s="75">
        <v>92313</v>
      </c>
      <c r="BD12" s="75">
        <v>227208</v>
      </c>
      <c r="BE12" s="75">
        <v>90116</v>
      </c>
      <c r="BF12" s="75">
        <v>232720</v>
      </c>
      <c r="BG12" s="75">
        <v>88204</v>
      </c>
      <c r="BH12" s="75">
        <v>279965</v>
      </c>
      <c r="BI12" s="75">
        <v>105442</v>
      </c>
      <c r="BJ12" s="75">
        <v>181964</v>
      </c>
      <c r="BK12" s="75">
        <v>174429</v>
      </c>
      <c r="BM12" s="75">
        <v>267968</v>
      </c>
      <c r="BN12" s="75">
        <v>100686</v>
      </c>
      <c r="BO12" s="75">
        <v>248942</v>
      </c>
      <c r="BP12" s="75">
        <v>96028</v>
      </c>
      <c r="BQ12" s="75">
        <v>258379</v>
      </c>
      <c r="BR12" s="75">
        <v>99342</v>
      </c>
      <c r="BS12" s="75">
        <v>519197</v>
      </c>
      <c r="BT12" s="75">
        <v>159345</v>
      </c>
      <c r="BV12">
        <v>536972</v>
      </c>
      <c r="BW12">
        <v>158938</v>
      </c>
      <c r="BX12">
        <v>579846</v>
      </c>
      <c r="BY12">
        <v>310029</v>
      </c>
      <c r="BZ12">
        <v>662733</v>
      </c>
      <c r="CA12">
        <v>202641</v>
      </c>
      <c r="CB12">
        <v>668134</v>
      </c>
      <c r="CC12">
        <v>201722</v>
      </c>
      <c r="CE12">
        <v>725009</v>
      </c>
      <c r="CF12">
        <v>725009</v>
      </c>
      <c r="CG12" s="75">
        <v>996816</v>
      </c>
      <c r="CH12" s="75">
        <v>267498</v>
      </c>
      <c r="CI12" s="75">
        <v>1042239</v>
      </c>
      <c r="CJ12" s="75">
        <v>284689</v>
      </c>
    </row>
    <row r="13" spans="1:90" x14ac:dyDescent="0.6">
      <c r="A13" s="19" t="s">
        <v>30</v>
      </c>
      <c r="B13" s="305">
        <v>186436</v>
      </c>
      <c r="C13" s="305">
        <v>144608</v>
      </c>
      <c r="D13" s="75">
        <v>170081</v>
      </c>
      <c r="E13" s="75">
        <v>140658</v>
      </c>
      <c r="F13" s="75">
        <v>226688</v>
      </c>
      <c r="G13" s="75">
        <v>154317</v>
      </c>
      <c r="H13" s="75">
        <v>196619</v>
      </c>
      <c r="I13" s="75">
        <v>126313</v>
      </c>
      <c r="K13" s="316">
        <v>217220</v>
      </c>
      <c r="L13" s="316">
        <v>149418</v>
      </c>
      <c r="M13" s="316">
        <v>212959</v>
      </c>
      <c r="N13" s="316">
        <v>157681</v>
      </c>
      <c r="O13" s="316">
        <v>162612</v>
      </c>
      <c r="P13" s="316">
        <v>166421</v>
      </c>
      <c r="Q13" s="316">
        <v>152291</v>
      </c>
      <c r="R13" s="316">
        <v>138729</v>
      </c>
      <c r="T13" s="316">
        <v>177451</v>
      </c>
      <c r="U13" s="316">
        <v>159921</v>
      </c>
      <c r="V13" s="316">
        <v>163582</v>
      </c>
      <c r="W13" s="316">
        <v>159795</v>
      </c>
      <c r="X13" s="316">
        <v>171008</v>
      </c>
      <c r="Y13" s="316">
        <v>167450</v>
      </c>
      <c r="Z13" s="316">
        <v>165057</v>
      </c>
      <c r="AA13" s="316">
        <v>141690</v>
      </c>
      <c r="AC13" s="316">
        <v>166775</v>
      </c>
      <c r="AD13" s="316">
        <v>142144</v>
      </c>
      <c r="AE13" s="316">
        <v>180485</v>
      </c>
      <c r="AF13" s="316">
        <v>156882</v>
      </c>
      <c r="AG13" s="316">
        <v>186422</v>
      </c>
      <c r="AH13" s="316">
        <v>171798</v>
      </c>
      <c r="AI13" s="316">
        <v>180927</v>
      </c>
      <c r="AJ13" s="316">
        <v>147695</v>
      </c>
      <c r="AL13" s="75">
        <v>196445</v>
      </c>
      <c r="AM13" s="75">
        <v>161443</v>
      </c>
      <c r="AN13" s="75">
        <v>184626</v>
      </c>
      <c r="AO13" s="75">
        <v>160711</v>
      </c>
      <c r="AP13" s="75">
        <v>206691</v>
      </c>
      <c r="AQ13" s="75">
        <v>182390</v>
      </c>
      <c r="AR13" s="75">
        <v>232202</v>
      </c>
      <c r="AS13" s="75">
        <v>199504</v>
      </c>
      <c r="AU13" s="75">
        <v>186496</v>
      </c>
      <c r="AV13" s="75">
        <v>158811</v>
      </c>
      <c r="AW13" s="75">
        <v>181245</v>
      </c>
      <c r="AX13" s="75">
        <v>162741</v>
      </c>
      <c r="AY13" s="75">
        <v>170570</v>
      </c>
      <c r="AZ13" s="75">
        <v>180826</v>
      </c>
      <c r="BA13" s="75">
        <v>167697</v>
      </c>
      <c r="BB13" s="75">
        <v>166336</v>
      </c>
      <c r="BD13" s="75">
        <v>177575</v>
      </c>
      <c r="BE13" s="75">
        <v>174476</v>
      </c>
      <c r="BF13" s="75">
        <v>182698</v>
      </c>
      <c r="BG13" s="75">
        <v>181066</v>
      </c>
      <c r="BH13" s="75">
        <v>192293</v>
      </c>
      <c r="BI13" s="75">
        <v>203741</v>
      </c>
      <c r="BJ13" s="75">
        <v>256990</v>
      </c>
      <c r="BK13" s="75">
        <v>98322</v>
      </c>
      <c r="BM13" s="75">
        <v>194333</v>
      </c>
      <c r="BN13" s="75">
        <v>184358</v>
      </c>
      <c r="BO13" s="75">
        <v>199759</v>
      </c>
      <c r="BP13" s="75">
        <v>203100</v>
      </c>
      <c r="BQ13" s="75">
        <v>187528</v>
      </c>
      <c r="BR13" s="75">
        <v>203350</v>
      </c>
      <c r="BS13" s="75">
        <v>381179</v>
      </c>
      <c r="BT13" s="75">
        <v>196801</v>
      </c>
      <c r="BV13">
        <v>420190</v>
      </c>
      <c r="BW13">
        <v>208536</v>
      </c>
      <c r="BX13">
        <v>487670</v>
      </c>
      <c r="BY13">
        <v>248501</v>
      </c>
      <c r="BZ13">
        <v>535570</v>
      </c>
      <c r="CA13">
        <v>259378</v>
      </c>
      <c r="CB13">
        <v>525418</v>
      </c>
      <c r="CC13">
        <v>261734</v>
      </c>
      <c r="CE13">
        <v>598561</v>
      </c>
      <c r="CF13">
        <v>349466</v>
      </c>
      <c r="CG13" s="75">
        <v>675854</v>
      </c>
      <c r="CH13" s="75">
        <v>379906</v>
      </c>
      <c r="CI13" s="75">
        <v>762848</v>
      </c>
      <c r="CJ13" s="75">
        <v>312256</v>
      </c>
    </row>
    <row r="14" spans="1:90" x14ac:dyDescent="0.6">
      <c r="A14" s="19" t="s">
        <v>31</v>
      </c>
      <c r="B14" s="307">
        <v>44588</v>
      </c>
      <c r="C14" s="307">
        <v>21078</v>
      </c>
      <c r="D14" s="75">
        <v>42716</v>
      </c>
      <c r="E14" s="75">
        <v>20233</v>
      </c>
      <c r="F14" s="75">
        <v>82163</v>
      </c>
      <c r="G14" s="75">
        <v>27434</v>
      </c>
      <c r="H14" s="75">
        <v>61566</v>
      </c>
      <c r="I14" s="75">
        <v>20160</v>
      </c>
      <c r="K14" s="316">
        <v>67972</v>
      </c>
      <c r="L14" s="316">
        <v>22320</v>
      </c>
      <c r="M14" s="316">
        <v>60506</v>
      </c>
      <c r="N14" s="316">
        <v>21319</v>
      </c>
      <c r="O14" s="316">
        <v>68104</v>
      </c>
      <c r="P14" s="316">
        <v>25256</v>
      </c>
      <c r="Q14" s="316">
        <v>57909</v>
      </c>
      <c r="R14" s="316">
        <v>19963</v>
      </c>
      <c r="T14" s="316">
        <v>71244</v>
      </c>
      <c r="U14" s="316">
        <v>23951</v>
      </c>
      <c r="V14" s="316">
        <v>72963</v>
      </c>
      <c r="W14" s="316">
        <v>25832</v>
      </c>
      <c r="X14" s="316">
        <v>89668</v>
      </c>
      <c r="Y14" s="316">
        <v>30655</v>
      </c>
      <c r="Z14" s="316">
        <v>70478</v>
      </c>
      <c r="AA14" s="316">
        <v>23699</v>
      </c>
      <c r="AC14" s="316">
        <v>73688</v>
      </c>
      <c r="AD14" s="316">
        <v>23589</v>
      </c>
      <c r="AE14" s="316">
        <v>76609</v>
      </c>
      <c r="AF14" s="316">
        <v>25810</v>
      </c>
      <c r="AG14" s="316">
        <v>86777</v>
      </c>
      <c r="AH14" s="316">
        <v>29809</v>
      </c>
      <c r="AI14" s="316">
        <v>77860</v>
      </c>
      <c r="AJ14" s="316">
        <v>26402</v>
      </c>
      <c r="AL14" s="75">
        <v>80660</v>
      </c>
      <c r="AM14" s="75">
        <v>27545</v>
      </c>
      <c r="AN14" s="75">
        <v>84736</v>
      </c>
      <c r="AO14" s="75">
        <v>28666</v>
      </c>
      <c r="AP14" s="75">
        <v>79717</v>
      </c>
      <c r="AQ14" s="75">
        <v>26249</v>
      </c>
      <c r="AR14" s="75">
        <v>129404</v>
      </c>
      <c r="AS14" s="75">
        <v>46861</v>
      </c>
      <c r="AU14" s="75">
        <v>75254</v>
      </c>
      <c r="AV14" s="75">
        <v>25454</v>
      </c>
      <c r="AW14" s="75">
        <v>74376</v>
      </c>
      <c r="AX14" s="75">
        <v>24915</v>
      </c>
      <c r="AY14" s="75">
        <v>88206</v>
      </c>
      <c r="AZ14" s="75">
        <v>31075</v>
      </c>
      <c r="BA14" s="75">
        <v>86920</v>
      </c>
      <c r="BB14" s="75">
        <v>29628</v>
      </c>
      <c r="BD14" s="75">
        <v>79173</v>
      </c>
      <c r="BE14" s="75">
        <v>27570</v>
      </c>
      <c r="BF14" s="75">
        <v>78826</v>
      </c>
      <c r="BG14" s="75">
        <v>28567</v>
      </c>
      <c r="BH14" s="75">
        <v>92569</v>
      </c>
      <c r="BI14" s="75">
        <v>34680</v>
      </c>
      <c r="BJ14" s="75">
        <v>81099</v>
      </c>
      <c r="BK14" s="75">
        <v>29195</v>
      </c>
      <c r="BM14" s="75">
        <v>83545</v>
      </c>
      <c r="BN14" s="75">
        <v>30827</v>
      </c>
      <c r="BO14" s="75">
        <v>97763</v>
      </c>
      <c r="BP14" s="75">
        <v>37039</v>
      </c>
      <c r="BQ14" s="75">
        <v>89836</v>
      </c>
      <c r="BR14" s="75">
        <v>33938</v>
      </c>
      <c r="BS14" s="75">
        <v>102914</v>
      </c>
      <c r="BT14" s="75">
        <v>32550</v>
      </c>
      <c r="BV14">
        <v>89475</v>
      </c>
      <c r="BW14">
        <v>30482</v>
      </c>
      <c r="BX14">
        <v>93708</v>
      </c>
      <c r="BY14">
        <v>30939</v>
      </c>
      <c r="BZ14">
        <v>98950</v>
      </c>
      <c r="CA14">
        <v>32967</v>
      </c>
      <c r="CB14">
        <v>98031</v>
      </c>
      <c r="CC14">
        <v>32311</v>
      </c>
      <c r="CE14">
        <v>36754</v>
      </c>
      <c r="CF14">
        <v>10087</v>
      </c>
      <c r="CG14" s="75">
        <v>137743</v>
      </c>
      <c r="CH14" s="75">
        <v>34045</v>
      </c>
      <c r="CI14" s="75">
        <v>141032</v>
      </c>
      <c r="CJ14" s="75">
        <v>35343</v>
      </c>
    </row>
    <row r="15" spans="1:90" x14ac:dyDescent="0.6">
      <c r="A15" s="19" t="s">
        <v>32</v>
      </c>
      <c r="BV15">
        <v>8944</v>
      </c>
      <c r="BW15">
        <v>3850</v>
      </c>
      <c r="BX15">
        <v>18655</v>
      </c>
      <c r="BY15">
        <v>12437</v>
      </c>
      <c r="BZ15">
        <v>17933</v>
      </c>
      <c r="CA15">
        <v>7488</v>
      </c>
      <c r="CB15">
        <v>14724</v>
      </c>
      <c r="CC15">
        <v>7023</v>
      </c>
      <c r="CE15">
        <v>11708</v>
      </c>
      <c r="CF15">
        <v>7573</v>
      </c>
      <c r="CG15" s="75">
        <v>39884</v>
      </c>
      <c r="CH15" s="75">
        <v>12510</v>
      </c>
      <c r="CI15" s="75">
        <v>40220</v>
      </c>
      <c r="CJ15" s="75">
        <v>16457</v>
      </c>
    </row>
    <row r="16" spans="1:90" ht="15.75" customHeight="1" x14ac:dyDescent="0.6">
      <c r="A16" s="19" t="s">
        <v>33</v>
      </c>
      <c r="B16" s="307">
        <v>4675</v>
      </c>
      <c r="C16" s="307">
        <v>3940</v>
      </c>
      <c r="D16" s="75">
        <v>4272</v>
      </c>
      <c r="E16" s="75">
        <v>3768</v>
      </c>
      <c r="F16" s="75">
        <v>5476</v>
      </c>
      <c r="G16" s="75">
        <v>5008</v>
      </c>
      <c r="H16" s="75">
        <v>4783</v>
      </c>
      <c r="I16" s="75">
        <v>3873</v>
      </c>
      <c r="K16" s="316">
        <v>7061</v>
      </c>
      <c r="L16" s="316">
        <v>5103</v>
      </c>
      <c r="M16" s="316">
        <v>13216</v>
      </c>
      <c r="N16" s="316">
        <v>5245</v>
      </c>
      <c r="O16" s="316">
        <v>4617</v>
      </c>
      <c r="P16" s="316">
        <v>3612</v>
      </c>
      <c r="Q16" s="316">
        <v>4837</v>
      </c>
      <c r="R16" s="316">
        <v>3991</v>
      </c>
      <c r="T16" s="316">
        <v>5037</v>
      </c>
      <c r="U16" s="316">
        <v>3664</v>
      </c>
      <c r="V16" s="316">
        <v>3521</v>
      </c>
      <c r="W16" s="316">
        <v>3015</v>
      </c>
      <c r="X16" s="316">
        <v>4878</v>
      </c>
      <c r="Y16" s="316">
        <v>3997</v>
      </c>
      <c r="Z16" s="316">
        <v>5149</v>
      </c>
      <c r="AA16" s="316">
        <v>4363</v>
      </c>
      <c r="AC16" s="316">
        <v>2207</v>
      </c>
      <c r="AD16" s="316">
        <v>2466</v>
      </c>
      <c r="AE16" s="316">
        <v>5346</v>
      </c>
      <c r="AF16" s="316">
        <v>5040</v>
      </c>
      <c r="AG16" s="316">
        <v>9846</v>
      </c>
      <c r="AH16" s="316">
        <v>14194</v>
      </c>
      <c r="AI16" s="316">
        <v>5764</v>
      </c>
      <c r="AJ16" s="316">
        <v>6184</v>
      </c>
      <c r="AL16" s="75">
        <v>5085</v>
      </c>
      <c r="AM16" s="75">
        <v>5996</v>
      </c>
      <c r="AN16" s="75">
        <v>4790</v>
      </c>
      <c r="AO16" s="75">
        <v>6101</v>
      </c>
      <c r="AP16" s="75">
        <v>5965</v>
      </c>
      <c r="AQ16" s="75">
        <v>6393</v>
      </c>
      <c r="AR16" s="75">
        <v>26677</v>
      </c>
      <c r="AS16" s="75">
        <v>23072</v>
      </c>
      <c r="AU16" s="309">
        <v>3471</v>
      </c>
      <c r="AV16" s="309">
        <v>3387</v>
      </c>
      <c r="AW16" s="75">
        <v>3526</v>
      </c>
      <c r="AX16" s="75">
        <v>3469</v>
      </c>
      <c r="AY16" s="75">
        <v>4751</v>
      </c>
      <c r="AZ16" s="75">
        <v>5293</v>
      </c>
      <c r="BA16" s="75">
        <v>4860</v>
      </c>
      <c r="BB16" s="75">
        <v>4581</v>
      </c>
      <c r="BD16" s="75">
        <v>3988</v>
      </c>
      <c r="BE16" s="75">
        <v>4048</v>
      </c>
      <c r="BF16" s="75">
        <v>4676</v>
      </c>
      <c r="BG16" s="75">
        <v>4309</v>
      </c>
      <c r="BH16" s="75">
        <v>4903</v>
      </c>
      <c r="BI16" s="75">
        <v>5356</v>
      </c>
      <c r="BJ16" s="75">
        <v>5254</v>
      </c>
      <c r="BK16" s="75">
        <v>5298</v>
      </c>
      <c r="BM16" s="75">
        <v>4791</v>
      </c>
      <c r="BN16" s="75">
        <v>4742</v>
      </c>
      <c r="BO16" s="75">
        <v>6420</v>
      </c>
      <c r="BP16" s="75">
        <v>5315</v>
      </c>
      <c r="BQ16" s="75">
        <v>4413</v>
      </c>
      <c r="BR16" s="75">
        <v>4975</v>
      </c>
      <c r="BS16" s="75">
        <v>9730</v>
      </c>
      <c r="BT16" s="75">
        <v>5980</v>
      </c>
      <c r="BV16">
        <v>8790</v>
      </c>
      <c r="BW16">
        <v>5099</v>
      </c>
      <c r="BX16">
        <v>7083</v>
      </c>
      <c r="BY16">
        <v>4750</v>
      </c>
      <c r="BZ16">
        <v>8536</v>
      </c>
      <c r="CA16">
        <v>5590</v>
      </c>
      <c r="CB16">
        <v>11243</v>
      </c>
      <c r="CC16">
        <v>7748</v>
      </c>
      <c r="CE16">
        <v>685</v>
      </c>
      <c r="CF16">
        <v>890</v>
      </c>
      <c r="CG16" s="75">
        <v>10091</v>
      </c>
      <c r="CH16" s="75">
        <v>10091</v>
      </c>
      <c r="CI16" s="75">
        <v>10750</v>
      </c>
      <c r="CJ16" s="75">
        <v>7200</v>
      </c>
    </row>
    <row r="17" spans="1:90" x14ac:dyDescent="0.6">
      <c r="A17" s="19" t="s">
        <v>34</v>
      </c>
      <c r="F17">
        <v>341</v>
      </c>
      <c r="G17">
        <v>215</v>
      </c>
      <c r="H17">
        <v>218</v>
      </c>
      <c r="I17">
        <v>192</v>
      </c>
      <c r="K17" s="316">
        <v>4419</v>
      </c>
      <c r="L17" s="316">
        <v>2528</v>
      </c>
      <c r="M17" s="316">
        <v>4451</v>
      </c>
      <c r="N17" s="316">
        <v>3650</v>
      </c>
      <c r="O17" s="316">
        <v>1459</v>
      </c>
      <c r="P17" s="317">
        <v>618</v>
      </c>
      <c r="Q17" s="316">
        <v>1617</v>
      </c>
      <c r="R17" s="316">
        <v>1809</v>
      </c>
      <c r="T17" s="316">
        <v>1623</v>
      </c>
      <c r="U17" s="317">
        <v>968</v>
      </c>
      <c r="V17" s="316">
        <v>1501</v>
      </c>
      <c r="W17" s="317">
        <v>915</v>
      </c>
      <c r="X17" s="316">
        <v>2293</v>
      </c>
      <c r="Y17" s="317">
        <v>751</v>
      </c>
      <c r="Z17" s="316">
        <v>5145</v>
      </c>
      <c r="AA17" s="316">
        <v>4022</v>
      </c>
      <c r="AC17" s="316">
        <v>4131</v>
      </c>
      <c r="AD17" s="316">
        <v>5058</v>
      </c>
      <c r="AE17" s="316">
        <v>32372</v>
      </c>
      <c r="AF17" s="316">
        <v>7681</v>
      </c>
      <c r="AG17" s="317">
        <v>182</v>
      </c>
      <c r="AH17" s="317">
        <v>159</v>
      </c>
      <c r="AI17" s="316">
        <v>3356</v>
      </c>
      <c r="AJ17" s="316">
        <v>1428</v>
      </c>
      <c r="AL17" s="75">
        <v>1120</v>
      </c>
      <c r="AM17">
        <v>410</v>
      </c>
      <c r="AN17">
        <v>88</v>
      </c>
      <c r="AO17">
        <v>73</v>
      </c>
      <c r="AP17">
        <v>88</v>
      </c>
      <c r="AQ17">
        <v>153</v>
      </c>
      <c r="AR17" s="75">
        <v>1117</v>
      </c>
      <c r="AS17" s="75">
        <v>635</v>
      </c>
      <c r="AU17">
        <v>295</v>
      </c>
      <c r="AV17">
        <v>387</v>
      </c>
      <c r="AW17">
        <v>129</v>
      </c>
      <c r="AX17">
        <v>218</v>
      </c>
      <c r="AY17">
        <v>68</v>
      </c>
      <c r="AZ17">
        <v>135</v>
      </c>
      <c r="BA17">
        <v>377</v>
      </c>
      <c r="BB17">
        <v>608</v>
      </c>
      <c r="BD17">
        <v>279</v>
      </c>
      <c r="BE17">
        <v>448</v>
      </c>
      <c r="BF17">
        <v>172</v>
      </c>
      <c r="BG17">
        <v>152</v>
      </c>
      <c r="BH17">
        <v>176</v>
      </c>
      <c r="BI17">
        <v>292</v>
      </c>
      <c r="BJ17">
        <v>275</v>
      </c>
      <c r="BK17">
        <v>474</v>
      </c>
      <c r="BM17">
        <v>223</v>
      </c>
      <c r="BN17">
        <v>397</v>
      </c>
      <c r="BO17" s="75">
        <v>1111</v>
      </c>
      <c r="BP17">
        <v>800</v>
      </c>
      <c r="BQ17">
        <v>287</v>
      </c>
      <c r="BR17">
        <v>476</v>
      </c>
      <c r="BS17">
        <v>442</v>
      </c>
      <c r="BT17">
        <v>516</v>
      </c>
      <c r="BV17">
        <v>350</v>
      </c>
      <c r="BW17">
        <v>575</v>
      </c>
      <c r="BX17">
        <v>168</v>
      </c>
      <c r="BY17">
        <v>279</v>
      </c>
      <c r="BZ17">
        <v>1435</v>
      </c>
      <c r="CA17">
        <v>1309</v>
      </c>
      <c r="CB17">
        <v>372</v>
      </c>
      <c r="CC17">
        <v>617</v>
      </c>
      <c r="CG17" s="75">
        <v>9818</v>
      </c>
      <c r="CH17" s="75">
        <v>6383</v>
      </c>
      <c r="CI17" s="75">
        <v>4210</v>
      </c>
      <c r="CJ17" s="75">
        <v>2918</v>
      </c>
    </row>
    <row r="18" spans="1:90" x14ac:dyDescent="0.6">
      <c r="A18" s="19" t="s">
        <v>35</v>
      </c>
      <c r="B18" s="305">
        <v>1251034</v>
      </c>
      <c r="C18" s="305">
        <v>1110691</v>
      </c>
      <c r="D18" s="75">
        <v>819316</v>
      </c>
      <c r="E18" s="75">
        <v>911853</v>
      </c>
      <c r="F18" s="75">
        <v>591996</v>
      </c>
      <c r="G18" s="75">
        <v>931788</v>
      </c>
      <c r="H18" s="75">
        <v>885016</v>
      </c>
      <c r="I18" s="75">
        <v>895136</v>
      </c>
    </row>
    <row r="19" spans="1:90" ht="31.2" x14ac:dyDescent="0.6">
      <c r="A19" s="33" t="s">
        <v>329</v>
      </c>
      <c r="O19" s="316">
        <v>2138</v>
      </c>
      <c r="P19" s="316">
        <v>2261</v>
      </c>
      <c r="Q19" s="316">
        <v>2218</v>
      </c>
      <c r="R19" s="317">
        <v>671</v>
      </c>
      <c r="T19" s="316">
        <v>2207</v>
      </c>
      <c r="U19" s="316">
        <v>2466</v>
      </c>
      <c r="V19" s="316">
        <v>2317</v>
      </c>
      <c r="W19" s="316">
        <v>2358</v>
      </c>
      <c r="X19" s="316">
        <v>2050</v>
      </c>
      <c r="Y19" s="316">
        <v>2272</v>
      </c>
      <c r="Z19" s="316">
        <v>1790</v>
      </c>
      <c r="AA19" s="316">
        <v>2012</v>
      </c>
      <c r="AC19" s="316">
        <v>2213</v>
      </c>
      <c r="AD19" s="316">
        <v>2468</v>
      </c>
      <c r="AE19" s="316">
        <v>1420</v>
      </c>
      <c r="AF19" s="316">
        <v>1581</v>
      </c>
      <c r="AG19" s="317">
        <v>68</v>
      </c>
      <c r="AH19" s="317">
        <v>76</v>
      </c>
      <c r="AI19" s="317">
        <v>10</v>
      </c>
      <c r="AJ19" s="317">
        <v>11</v>
      </c>
      <c r="AL19" s="75">
        <v>4021</v>
      </c>
      <c r="AM19" s="75">
        <v>4481</v>
      </c>
      <c r="AN19" s="75">
        <v>2431</v>
      </c>
      <c r="AO19" s="75">
        <v>2705</v>
      </c>
      <c r="AP19" s="75">
        <v>2417</v>
      </c>
      <c r="AQ19" s="75">
        <v>2686</v>
      </c>
      <c r="AR19" s="75">
        <v>2019</v>
      </c>
      <c r="AS19" s="75">
        <v>2241</v>
      </c>
      <c r="AU19" s="75">
        <v>2513</v>
      </c>
      <c r="AV19" s="75">
        <v>2792</v>
      </c>
      <c r="AW19" s="75">
        <v>1845</v>
      </c>
      <c r="AX19" s="75">
        <v>2050</v>
      </c>
      <c r="AY19" s="75">
        <v>1311</v>
      </c>
      <c r="AZ19" s="75">
        <v>1457</v>
      </c>
      <c r="BA19" s="75">
        <v>3088</v>
      </c>
      <c r="BB19" s="75">
        <v>3432</v>
      </c>
      <c r="BD19" s="75">
        <v>3407</v>
      </c>
      <c r="BE19" s="75">
        <v>3786</v>
      </c>
      <c r="BF19" s="75">
        <v>12362</v>
      </c>
      <c r="BG19" s="75">
        <v>12631</v>
      </c>
      <c r="BH19" s="75">
        <v>11156</v>
      </c>
      <c r="BI19" s="75">
        <v>11448</v>
      </c>
      <c r="BJ19" s="75">
        <v>7177</v>
      </c>
      <c r="BK19" s="75">
        <v>7365</v>
      </c>
      <c r="BM19" s="75">
        <v>10233</v>
      </c>
      <c r="BN19" s="75">
        <v>10603</v>
      </c>
      <c r="BO19" s="75">
        <v>12219</v>
      </c>
      <c r="BP19" s="75">
        <v>12508</v>
      </c>
      <c r="BQ19" s="75">
        <v>9327</v>
      </c>
      <c r="BR19" s="75">
        <v>9550</v>
      </c>
      <c r="BS19" s="75">
        <v>3301</v>
      </c>
      <c r="BT19" s="75">
        <v>2989</v>
      </c>
      <c r="BV19">
        <v>1588</v>
      </c>
      <c r="BW19">
        <v>1588</v>
      </c>
      <c r="BX19">
        <v>1921</v>
      </c>
      <c r="BY19">
        <v>2318</v>
      </c>
      <c r="BZ19">
        <v>2361</v>
      </c>
      <c r="CA19">
        <v>1309</v>
      </c>
      <c r="CB19">
        <v>1916</v>
      </c>
      <c r="CC19">
        <v>2275</v>
      </c>
      <c r="CE19">
        <v>685123</v>
      </c>
      <c r="CF19">
        <v>291493</v>
      </c>
      <c r="CG19" s="75">
        <v>702110</v>
      </c>
      <c r="CH19" s="75">
        <v>702110</v>
      </c>
      <c r="CI19" s="75">
        <v>714751</v>
      </c>
      <c r="CJ19" s="75">
        <v>714751</v>
      </c>
    </row>
    <row r="20" spans="1:90" x14ac:dyDescent="0.6">
      <c r="A20" s="225" t="s">
        <v>37</v>
      </c>
      <c r="BX20">
        <v>6938</v>
      </c>
      <c r="BY20">
        <v>2030</v>
      </c>
      <c r="BZ20">
        <v>23093</v>
      </c>
      <c r="CA20">
        <v>7808</v>
      </c>
      <c r="CB20">
        <v>24918</v>
      </c>
      <c r="CC20">
        <v>7926</v>
      </c>
      <c r="CE20">
        <v>31335</v>
      </c>
      <c r="CF20">
        <v>10539</v>
      </c>
      <c r="CG20" s="75">
        <v>40064</v>
      </c>
      <c r="CH20" s="75">
        <v>10175</v>
      </c>
      <c r="CI20" s="75">
        <v>40898</v>
      </c>
      <c r="CJ20" s="75">
        <v>10447</v>
      </c>
    </row>
    <row r="21" spans="1:90" x14ac:dyDescent="0.6">
      <c r="A21" s="225" t="s">
        <v>330</v>
      </c>
      <c r="K21" s="316">
        <v>1295953</v>
      </c>
      <c r="L21" s="316">
        <v>1094261</v>
      </c>
      <c r="M21" s="316">
        <v>836994</v>
      </c>
      <c r="N21" s="316">
        <v>944615</v>
      </c>
      <c r="CG21" s="75"/>
      <c r="CH21" s="75"/>
      <c r="CI21" s="75"/>
      <c r="CJ21" s="75"/>
    </row>
    <row r="22" spans="1:90" x14ac:dyDescent="0.6">
      <c r="A22" s="268" t="s">
        <v>38</v>
      </c>
      <c r="B22" s="307">
        <v>12096558</v>
      </c>
      <c r="C22" s="307">
        <v>6686320</v>
      </c>
      <c r="D22" s="75">
        <v>11664757</v>
      </c>
      <c r="E22" s="75">
        <v>6553770</v>
      </c>
      <c r="F22" s="75">
        <v>15451485</v>
      </c>
      <c r="G22" s="75">
        <v>6797649</v>
      </c>
      <c r="H22" s="75">
        <v>14942421</v>
      </c>
      <c r="I22" s="75">
        <v>6360871</v>
      </c>
      <c r="K22" s="316">
        <v>16279980</v>
      </c>
      <c r="L22" s="316">
        <v>7032021</v>
      </c>
      <c r="M22" s="316">
        <v>15156450</v>
      </c>
      <c r="N22" s="316">
        <v>6729753</v>
      </c>
      <c r="O22" s="316">
        <v>15360652</v>
      </c>
      <c r="P22" s="316">
        <v>6225749</v>
      </c>
      <c r="Q22" s="316">
        <v>14521234</v>
      </c>
      <c r="R22" s="316">
        <v>5635793</v>
      </c>
      <c r="T22" s="316">
        <v>15492378</v>
      </c>
      <c r="U22" s="316">
        <v>6107541</v>
      </c>
      <c r="V22" s="316">
        <v>15563175</v>
      </c>
      <c r="W22" s="316">
        <v>6212134</v>
      </c>
      <c r="X22" s="316">
        <v>16350868</v>
      </c>
      <c r="Y22" s="316">
        <v>6561193</v>
      </c>
      <c r="Z22" s="316">
        <v>15411353</v>
      </c>
      <c r="AA22" s="316">
        <v>5948251</v>
      </c>
      <c r="AC22" s="316">
        <v>15662824</v>
      </c>
      <c r="AD22" s="316">
        <v>6173728</v>
      </c>
      <c r="AE22" s="316">
        <v>16295732</v>
      </c>
      <c r="AF22" s="316">
        <v>6446885</v>
      </c>
      <c r="AG22" s="316">
        <v>16797317</v>
      </c>
      <c r="AH22" s="316">
        <v>6729871</v>
      </c>
      <c r="AI22" s="316">
        <v>16127155</v>
      </c>
      <c r="AJ22" s="316">
        <v>6196140</v>
      </c>
      <c r="AL22" s="75">
        <v>16806983</v>
      </c>
      <c r="AM22" s="75">
        <v>6596276</v>
      </c>
      <c r="AN22" s="75">
        <v>16321249</v>
      </c>
      <c r="AO22" s="75">
        <v>6455526</v>
      </c>
      <c r="AP22" s="75">
        <v>17639797</v>
      </c>
      <c r="AQ22" s="75">
        <v>6974298</v>
      </c>
      <c r="AR22" s="75">
        <v>16298113</v>
      </c>
      <c r="AS22" s="75">
        <v>6454798</v>
      </c>
      <c r="AU22" s="75">
        <v>16190064</v>
      </c>
      <c r="AV22" s="75">
        <v>6453175</v>
      </c>
      <c r="AW22" s="309">
        <v>17040621</v>
      </c>
      <c r="AX22" s="309">
        <v>6657489</v>
      </c>
      <c r="AY22" s="75">
        <v>18524112</v>
      </c>
      <c r="AZ22" s="75">
        <v>7446647</v>
      </c>
      <c r="BA22" s="75">
        <v>17915438</v>
      </c>
      <c r="BB22" s="75">
        <v>7112445</v>
      </c>
      <c r="BD22" s="75">
        <v>18880764</v>
      </c>
      <c r="BE22" s="75">
        <v>7591177</v>
      </c>
      <c r="BF22" s="75">
        <v>18458123</v>
      </c>
      <c r="BG22" s="75">
        <v>7405879</v>
      </c>
      <c r="BH22" s="75">
        <v>19415415</v>
      </c>
      <c r="BI22" s="75">
        <v>7930697</v>
      </c>
      <c r="BJ22" s="75">
        <v>17738324</v>
      </c>
      <c r="BK22" s="75">
        <v>7094387</v>
      </c>
      <c r="BM22" s="75">
        <v>18372948</v>
      </c>
      <c r="BN22" s="75">
        <v>7499158</v>
      </c>
      <c r="BO22" s="75">
        <v>18391743</v>
      </c>
      <c r="BP22" s="75">
        <v>7477673</v>
      </c>
      <c r="BQ22" s="75">
        <v>18974567</v>
      </c>
      <c r="BR22" s="75">
        <v>7734001</v>
      </c>
      <c r="BS22" s="75">
        <v>22168683</v>
      </c>
      <c r="BT22" s="75">
        <v>7740181</v>
      </c>
      <c r="BV22">
        <v>22120015</v>
      </c>
      <c r="BW22">
        <v>7864857</v>
      </c>
      <c r="BX22">
        <v>22449227</v>
      </c>
      <c r="BY22">
        <v>7928160</v>
      </c>
      <c r="BZ22">
        <v>24004303</v>
      </c>
      <c r="CA22">
        <v>8517621</v>
      </c>
      <c r="CB22">
        <v>22648974</v>
      </c>
      <c r="CC22">
        <v>7994616</v>
      </c>
      <c r="CE22">
        <v>32452197</v>
      </c>
      <c r="CF22">
        <v>10476283</v>
      </c>
      <c r="CG22" s="75">
        <v>34876210</v>
      </c>
      <c r="CH22" s="75">
        <v>10378345</v>
      </c>
      <c r="CI22" s="75">
        <v>36585981</v>
      </c>
      <c r="CJ22" s="75">
        <v>10834859</v>
      </c>
    </row>
    <row r="23" spans="1:90" x14ac:dyDescent="0.6">
      <c r="A23" s="312" t="s">
        <v>39</v>
      </c>
      <c r="B23" s="313">
        <f>SUM(B4:B21)</f>
        <v>12096559</v>
      </c>
      <c r="C23" s="313">
        <f t="shared" ref="C23:BN23" si="0">SUM(C4:C21)</f>
        <v>6686321</v>
      </c>
      <c r="D23" s="313">
        <f t="shared" si="0"/>
        <v>11664758</v>
      </c>
      <c r="E23" s="313">
        <f t="shared" si="0"/>
        <v>6553770</v>
      </c>
      <c r="F23" s="313">
        <f t="shared" si="0"/>
        <v>15451486</v>
      </c>
      <c r="G23" s="313">
        <f t="shared" si="0"/>
        <v>6797650</v>
      </c>
      <c r="H23" s="313">
        <f t="shared" si="0"/>
        <v>14942423</v>
      </c>
      <c r="I23" s="313">
        <f t="shared" si="0"/>
        <v>6360871</v>
      </c>
      <c r="J23" s="313"/>
      <c r="K23" s="313">
        <f t="shared" si="0"/>
        <v>16279980</v>
      </c>
      <c r="L23" s="313">
        <f t="shared" si="0"/>
        <v>7032022</v>
      </c>
      <c r="M23" s="313">
        <f t="shared" si="0"/>
        <v>15156448</v>
      </c>
      <c r="N23" s="313">
        <f t="shared" si="0"/>
        <v>6729751</v>
      </c>
      <c r="O23" s="313">
        <f t="shared" si="0"/>
        <v>15360653</v>
      </c>
      <c r="P23" s="313">
        <f t="shared" si="0"/>
        <v>6225749</v>
      </c>
      <c r="Q23" s="313">
        <f t="shared" si="0"/>
        <v>14521233</v>
      </c>
      <c r="R23" s="313">
        <f t="shared" si="0"/>
        <v>5635793</v>
      </c>
      <c r="S23" s="313"/>
      <c r="T23" s="313">
        <f t="shared" si="0"/>
        <v>15492378</v>
      </c>
      <c r="U23" s="313">
        <f t="shared" si="0"/>
        <v>6107541</v>
      </c>
      <c r="V23" s="313">
        <f t="shared" si="0"/>
        <v>15563176</v>
      </c>
      <c r="W23" s="313">
        <f t="shared" si="0"/>
        <v>6212135</v>
      </c>
      <c r="X23" s="313">
        <f t="shared" si="0"/>
        <v>16350869</v>
      </c>
      <c r="Y23" s="313">
        <f t="shared" si="0"/>
        <v>6561193</v>
      </c>
      <c r="Z23" s="313">
        <f t="shared" si="0"/>
        <v>15411355</v>
      </c>
      <c r="AA23" s="313">
        <f t="shared" si="0"/>
        <v>5948252</v>
      </c>
      <c r="AB23" s="313"/>
      <c r="AC23" s="313">
        <f t="shared" si="0"/>
        <v>15659783</v>
      </c>
      <c r="AD23" s="313">
        <f t="shared" si="0"/>
        <v>6106281</v>
      </c>
      <c r="AE23" s="313">
        <f t="shared" si="0"/>
        <v>16295731</v>
      </c>
      <c r="AF23" s="313">
        <f t="shared" si="0"/>
        <v>6446885</v>
      </c>
      <c r="AG23" s="313">
        <f t="shared" si="0"/>
        <v>16797315</v>
      </c>
      <c r="AH23" s="313">
        <f t="shared" si="0"/>
        <v>6729871</v>
      </c>
      <c r="AI23" s="313">
        <f t="shared" si="0"/>
        <v>16127155</v>
      </c>
      <c r="AJ23" s="313">
        <f t="shared" si="0"/>
        <v>6196141</v>
      </c>
      <c r="AK23" s="313"/>
      <c r="AL23" s="313">
        <f t="shared" si="0"/>
        <v>16806984</v>
      </c>
      <c r="AM23" s="313">
        <f t="shared" si="0"/>
        <v>6596278</v>
      </c>
      <c r="AN23" s="313">
        <f t="shared" si="0"/>
        <v>16321249</v>
      </c>
      <c r="AO23" s="313">
        <f t="shared" si="0"/>
        <v>6455526</v>
      </c>
      <c r="AP23" s="313">
        <f t="shared" si="0"/>
        <v>17639798</v>
      </c>
      <c r="AQ23" s="313">
        <f t="shared" si="0"/>
        <v>6974297</v>
      </c>
      <c r="AR23" s="313">
        <f t="shared" si="0"/>
        <v>16298113</v>
      </c>
      <c r="AS23" s="313">
        <f t="shared" si="0"/>
        <v>6454800</v>
      </c>
      <c r="AT23" s="313"/>
      <c r="AU23" s="313">
        <f t="shared" si="0"/>
        <v>16190064</v>
      </c>
      <c r="AV23" s="313">
        <f t="shared" si="0"/>
        <v>6453176</v>
      </c>
      <c r="AW23" s="313">
        <f t="shared" si="0"/>
        <v>17040621</v>
      </c>
      <c r="AX23" s="313">
        <f t="shared" si="0"/>
        <v>6657491</v>
      </c>
      <c r="AY23" s="313">
        <f t="shared" si="0"/>
        <v>18524109</v>
      </c>
      <c r="AZ23" s="313">
        <f t="shared" si="0"/>
        <v>7446649</v>
      </c>
      <c r="BA23" s="313">
        <f t="shared" si="0"/>
        <v>17915439</v>
      </c>
      <c r="BB23" s="313">
        <f t="shared" si="0"/>
        <v>7112446</v>
      </c>
      <c r="BC23" s="313"/>
      <c r="BD23" s="313">
        <f t="shared" si="0"/>
        <v>18880764</v>
      </c>
      <c r="BE23" s="313">
        <f t="shared" si="0"/>
        <v>7591178</v>
      </c>
      <c r="BF23" s="313">
        <f t="shared" si="0"/>
        <v>18458121</v>
      </c>
      <c r="BG23" s="313">
        <f t="shared" si="0"/>
        <v>7405879</v>
      </c>
      <c r="BH23" s="313">
        <f t="shared" si="0"/>
        <v>19415413</v>
      </c>
      <c r="BI23" s="313">
        <f t="shared" si="0"/>
        <v>7930698</v>
      </c>
      <c r="BJ23" s="313">
        <f t="shared" si="0"/>
        <v>17738325</v>
      </c>
      <c r="BK23" s="313">
        <f t="shared" si="0"/>
        <v>7094389</v>
      </c>
      <c r="BL23" s="313"/>
      <c r="BM23" s="313">
        <f t="shared" si="0"/>
        <v>18372948</v>
      </c>
      <c r="BN23" s="313">
        <f t="shared" si="0"/>
        <v>7499158</v>
      </c>
      <c r="BO23" s="313">
        <f t="shared" ref="BO23:CL23" si="1">SUM(BO4:BO21)</f>
        <v>18391743</v>
      </c>
      <c r="BP23" s="313">
        <f t="shared" si="1"/>
        <v>7477674</v>
      </c>
      <c r="BQ23" s="313">
        <f t="shared" si="1"/>
        <v>18974567</v>
      </c>
      <c r="BR23" s="313">
        <f t="shared" si="1"/>
        <v>7734000</v>
      </c>
      <c r="BS23" s="313">
        <f t="shared" si="1"/>
        <v>22168683</v>
      </c>
      <c r="BT23" s="313">
        <f t="shared" si="1"/>
        <v>7740181</v>
      </c>
      <c r="BU23" s="313"/>
      <c r="BV23" s="313">
        <f t="shared" si="1"/>
        <v>22120015</v>
      </c>
      <c r="BW23" s="313">
        <f t="shared" si="1"/>
        <v>7864859</v>
      </c>
      <c r="BX23" s="313">
        <f t="shared" si="1"/>
        <v>22449228</v>
      </c>
      <c r="BY23" s="313">
        <f t="shared" si="1"/>
        <v>7928160</v>
      </c>
      <c r="BZ23" s="313">
        <f t="shared" si="1"/>
        <v>24004304</v>
      </c>
      <c r="CA23" s="313">
        <f t="shared" si="1"/>
        <v>8516445</v>
      </c>
      <c r="CB23" s="313">
        <f t="shared" si="1"/>
        <v>22648975</v>
      </c>
      <c r="CC23" s="313">
        <f t="shared" si="1"/>
        <v>7994617</v>
      </c>
      <c r="CD23" s="313"/>
      <c r="CE23" s="313">
        <f t="shared" si="1"/>
        <v>28194786</v>
      </c>
      <c r="CF23" s="313">
        <f t="shared" si="1"/>
        <v>9361670</v>
      </c>
      <c r="CG23" s="313">
        <f t="shared" si="1"/>
        <v>34876210</v>
      </c>
      <c r="CH23" s="313">
        <f t="shared" si="1"/>
        <v>10384162</v>
      </c>
      <c r="CI23" s="313">
        <f t="shared" si="1"/>
        <v>36585979</v>
      </c>
      <c r="CJ23" s="313">
        <f t="shared" si="1"/>
        <v>10834860</v>
      </c>
      <c r="CK23" s="313">
        <f t="shared" si="1"/>
        <v>0</v>
      </c>
      <c r="CL23" s="313">
        <f t="shared" si="1"/>
        <v>0</v>
      </c>
    </row>
    <row r="24" spans="1:90" x14ac:dyDescent="0.6">
      <c r="A24" s="190"/>
      <c r="CG24" s="75"/>
      <c r="CH24" s="75"/>
    </row>
    <row r="25" spans="1:90" x14ac:dyDescent="0.6">
      <c r="A25" s="190" t="s">
        <v>40</v>
      </c>
    </row>
    <row r="26" spans="1:90" x14ac:dyDescent="0.6">
      <c r="A26" s="190"/>
    </row>
    <row r="27" spans="1:90" x14ac:dyDescent="0.6">
      <c r="A27" s="190" t="s">
        <v>41</v>
      </c>
      <c r="BS27" s="265">
        <v>0.08</v>
      </c>
      <c r="BV27">
        <v>0.09</v>
      </c>
      <c r="BX27">
        <v>8.1000000000000003E-2</v>
      </c>
      <c r="BZ27">
        <v>0.12</v>
      </c>
      <c r="CB27">
        <v>0.13</v>
      </c>
      <c r="CE27">
        <v>0.2</v>
      </c>
      <c r="CG27">
        <v>0.08</v>
      </c>
      <c r="CI27">
        <v>0.08</v>
      </c>
    </row>
    <row r="28" spans="1:90" x14ac:dyDescent="0.6">
      <c r="A28" s="190" t="s">
        <v>42</v>
      </c>
      <c r="BS28" s="265">
        <v>0.74</v>
      </c>
      <c r="BV28">
        <v>0.74</v>
      </c>
      <c r="BX28">
        <v>0.749</v>
      </c>
      <c r="BZ28">
        <v>0.73</v>
      </c>
      <c r="CB28">
        <v>0.7</v>
      </c>
      <c r="CE28">
        <v>0.67</v>
      </c>
      <c r="CG28">
        <v>0.76</v>
      </c>
      <c r="CI28">
        <v>0.78</v>
      </c>
    </row>
    <row r="29" spans="1:90" x14ac:dyDescent="0.6">
      <c r="A29" s="190" t="s">
        <v>43</v>
      </c>
      <c r="BS29" s="265">
        <v>0.18</v>
      </c>
      <c r="BV29">
        <v>0.17</v>
      </c>
      <c r="BX29">
        <v>0.16500000000000001</v>
      </c>
      <c r="BZ29">
        <v>0.14000000000000001</v>
      </c>
      <c r="CB29">
        <v>0.15</v>
      </c>
      <c r="CE29">
        <v>0.12</v>
      </c>
      <c r="CG29">
        <v>0.15</v>
      </c>
      <c r="CI29">
        <v>0.14000000000000001</v>
      </c>
    </row>
    <row r="30" spans="1:90" x14ac:dyDescent="0.6">
      <c r="A30" s="190" t="s">
        <v>44</v>
      </c>
      <c r="BS30">
        <v>0</v>
      </c>
      <c r="BV30">
        <v>0</v>
      </c>
      <c r="BX30">
        <v>0</v>
      </c>
      <c r="BZ30">
        <v>0</v>
      </c>
      <c r="CB30">
        <v>0</v>
      </c>
      <c r="CE30">
        <v>0</v>
      </c>
      <c r="CG30">
        <v>0</v>
      </c>
      <c r="CI30">
        <v>0</v>
      </c>
    </row>
    <row r="31" spans="1:90" x14ac:dyDescent="0.6">
      <c r="A31" s="190"/>
    </row>
    <row r="32" spans="1:90" x14ac:dyDescent="0.6">
      <c r="A32" s="37" t="s">
        <v>45</v>
      </c>
    </row>
    <row r="33" spans="1:90" x14ac:dyDescent="0.6">
      <c r="A33" s="37"/>
    </row>
    <row r="34" spans="1:90" x14ac:dyDescent="0.6">
      <c r="A34" s="37" t="s">
        <v>52</v>
      </c>
      <c r="BV34" t="s">
        <v>20</v>
      </c>
      <c r="BW34" t="s">
        <v>18</v>
      </c>
      <c r="BX34" t="s">
        <v>20</v>
      </c>
      <c r="BY34" t="s">
        <v>18</v>
      </c>
      <c r="BZ34" t="s">
        <v>20</v>
      </c>
      <c r="CA34" t="s">
        <v>18</v>
      </c>
      <c r="CB34" t="s">
        <v>20</v>
      </c>
      <c r="CC34" t="s">
        <v>18</v>
      </c>
      <c r="CE34" t="s">
        <v>20</v>
      </c>
      <c r="CF34" t="s">
        <v>18</v>
      </c>
      <c r="CG34" t="s">
        <v>20</v>
      </c>
      <c r="CH34" t="s">
        <v>18</v>
      </c>
      <c r="CI34" t="s">
        <v>20</v>
      </c>
      <c r="CJ34" t="s">
        <v>18</v>
      </c>
      <c r="CK34" t="s">
        <v>20</v>
      </c>
      <c r="CL34" t="s">
        <v>18</v>
      </c>
    </row>
    <row r="35" spans="1:90" x14ac:dyDescent="0.6">
      <c r="A35" s="3" t="s">
        <v>53</v>
      </c>
      <c r="B35" s="305">
        <v>7106013</v>
      </c>
      <c r="C35" s="305">
        <v>3018259</v>
      </c>
      <c r="D35" s="75">
        <v>6917084</v>
      </c>
      <c r="E35" s="75">
        <v>2836595</v>
      </c>
      <c r="F35" s="75">
        <v>8534537</v>
      </c>
      <c r="G35" s="75">
        <v>2780118</v>
      </c>
      <c r="H35" s="75">
        <v>8189745</v>
      </c>
      <c r="I35" s="75">
        <v>2727669</v>
      </c>
      <c r="K35" s="316">
        <v>8973046</v>
      </c>
      <c r="L35" s="316">
        <v>2961786</v>
      </c>
      <c r="M35" s="316">
        <v>8482140</v>
      </c>
      <c r="N35" s="316">
        <v>2825425</v>
      </c>
      <c r="O35" s="316">
        <v>8450448</v>
      </c>
      <c r="P35" s="316">
        <v>2655082</v>
      </c>
      <c r="Q35" s="316">
        <v>8112997</v>
      </c>
      <c r="R35" s="316">
        <v>2480864</v>
      </c>
      <c r="T35" s="316">
        <v>8754342</v>
      </c>
      <c r="U35" s="316">
        <v>2710196</v>
      </c>
      <c r="V35" s="316">
        <v>8792151</v>
      </c>
      <c r="W35" s="316">
        <v>2714621</v>
      </c>
      <c r="X35" s="316">
        <v>9246490</v>
      </c>
      <c r="Y35" s="316">
        <v>2891398</v>
      </c>
      <c r="Z35" s="316">
        <v>8748067</v>
      </c>
      <c r="AA35" s="316">
        <v>2717709</v>
      </c>
      <c r="AC35" s="316">
        <v>8822373</v>
      </c>
      <c r="AD35" s="316">
        <v>2728284</v>
      </c>
      <c r="AE35" s="316">
        <v>9277519</v>
      </c>
      <c r="AF35" s="316">
        <v>2862576</v>
      </c>
      <c r="AG35" s="316">
        <v>9415623</v>
      </c>
      <c r="AH35" s="316">
        <v>2950891</v>
      </c>
      <c r="AI35" s="316">
        <v>9250508</v>
      </c>
      <c r="AJ35" s="316">
        <v>2831817</v>
      </c>
      <c r="AL35" s="75">
        <v>9551130</v>
      </c>
      <c r="AM35" s="75">
        <v>2927456</v>
      </c>
      <c r="AN35" s="75">
        <v>9154042</v>
      </c>
      <c r="AO35" s="75">
        <v>2830864</v>
      </c>
      <c r="AP35" s="75">
        <v>10072782</v>
      </c>
      <c r="AQ35" s="75">
        <v>3107365</v>
      </c>
      <c r="AR35" s="75">
        <v>9222308</v>
      </c>
      <c r="AS35" s="75">
        <v>2912146</v>
      </c>
      <c r="AU35" s="309">
        <v>8903529</v>
      </c>
      <c r="AV35" s="309">
        <v>2777660</v>
      </c>
      <c r="AW35" s="309">
        <v>9776590</v>
      </c>
      <c r="AX35" s="309">
        <v>3030214</v>
      </c>
      <c r="AY35" s="75">
        <v>10001630</v>
      </c>
      <c r="AZ35" s="75">
        <v>3107919</v>
      </c>
      <c r="BA35" s="75">
        <v>9442676</v>
      </c>
      <c r="BB35" s="75">
        <v>2958821</v>
      </c>
      <c r="BD35" s="75">
        <v>9842419</v>
      </c>
      <c r="BE35" s="75">
        <v>3022841</v>
      </c>
      <c r="BF35" s="75">
        <v>9672870</v>
      </c>
      <c r="BG35" s="75">
        <v>2956526</v>
      </c>
      <c r="BH35" s="75">
        <v>9941398</v>
      </c>
      <c r="BI35" s="75">
        <v>3103027</v>
      </c>
      <c r="BJ35" s="75">
        <v>9317175</v>
      </c>
      <c r="BK35" s="75">
        <v>2921036</v>
      </c>
      <c r="BM35" s="75">
        <v>9284865</v>
      </c>
      <c r="BN35" s="75">
        <v>2884723</v>
      </c>
      <c r="BO35" s="75">
        <v>9472778</v>
      </c>
      <c r="BP35" s="75">
        <v>2954725</v>
      </c>
      <c r="BQ35" s="310">
        <v>9853011</v>
      </c>
      <c r="BR35" s="310">
        <v>3062118</v>
      </c>
      <c r="BS35" s="75">
        <v>11178960</v>
      </c>
      <c r="BT35" s="75">
        <v>3152783</v>
      </c>
      <c r="BV35">
        <v>10477806</v>
      </c>
      <c r="BW35">
        <v>2942795</v>
      </c>
      <c r="BX35">
        <v>11109332</v>
      </c>
      <c r="BY35">
        <v>3109871</v>
      </c>
      <c r="BZ35">
        <v>11905244</v>
      </c>
      <c r="CA35">
        <v>3325065</v>
      </c>
      <c r="CB35">
        <v>10996726</v>
      </c>
      <c r="CC35">
        <v>3086238</v>
      </c>
      <c r="CE35">
        <v>13948962</v>
      </c>
      <c r="CF35">
        <v>3538045</v>
      </c>
      <c r="CG35" s="75">
        <v>16265570</v>
      </c>
      <c r="CH35" s="75">
        <v>3972285</v>
      </c>
      <c r="CI35" s="75">
        <v>16657718</v>
      </c>
      <c r="CJ35" s="75">
        <v>3883612</v>
      </c>
    </row>
    <row r="36" spans="1:90" x14ac:dyDescent="0.6">
      <c r="A36" s="166" t="s">
        <v>39</v>
      </c>
      <c r="B36" s="313">
        <f>SUM(B37:B39)</f>
        <v>7106013</v>
      </c>
      <c r="C36" s="313">
        <f t="shared" ref="C36:H36" si="2">SUM(C37:C39)</f>
        <v>3018259</v>
      </c>
      <c r="D36" s="313">
        <f t="shared" si="2"/>
        <v>6917083</v>
      </c>
      <c r="E36" s="313">
        <f t="shared" si="2"/>
        <v>2836595</v>
      </c>
      <c r="F36" s="313">
        <f t="shared" si="2"/>
        <v>8534537</v>
      </c>
      <c r="G36" s="313">
        <f t="shared" si="2"/>
        <v>2780117</v>
      </c>
      <c r="H36" s="313">
        <f t="shared" si="2"/>
        <v>8189746</v>
      </c>
      <c r="I36" s="313">
        <f>SUM(I37:I39)</f>
        <v>2727670</v>
      </c>
      <c r="J36" s="305"/>
      <c r="K36" s="313">
        <f t="shared" ref="K36:R36" si="3">SUM(K37:K39)</f>
        <v>8973046</v>
      </c>
      <c r="L36" s="313">
        <f t="shared" si="3"/>
        <v>3959612</v>
      </c>
      <c r="M36" s="313">
        <f t="shared" si="3"/>
        <v>8482140</v>
      </c>
      <c r="N36" s="313">
        <f t="shared" si="3"/>
        <v>2825425</v>
      </c>
      <c r="O36" s="313">
        <f t="shared" si="3"/>
        <v>8450449</v>
      </c>
      <c r="P36" s="313">
        <f t="shared" si="3"/>
        <v>2655082</v>
      </c>
      <c r="Q36" s="313">
        <f t="shared" si="3"/>
        <v>8112996</v>
      </c>
      <c r="R36" s="313">
        <f t="shared" si="3"/>
        <v>2480864</v>
      </c>
      <c r="S36" s="305"/>
      <c r="T36" s="313">
        <f t="shared" ref="T36:AA36" si="4">SUM(T37:T39)</f>
        <v>8754342</v>
      </c>
      <c r="U36" s="313">
        <f t="shared" si="4"/>
        <v>2710197</v>
      </c>
      <c r="V36" s="313">
        <f t="shared" si="4"/>
        <v>8792151</v>
      </c>
      <c r="W36" s="313">
        <f t="shared" si="4"/>
        <v>2714621</v>
      </c>
      <c r="X36" s="313">
        <f t="shared" si="4"/>
        <v>9246491</v>
      </c>
      <c r="Y36" s="313">
        <f t="shared" si="4"/>
        <v>2891397</v>
      </c>
      <c r="Z36" s="313">
        <f t="shared" si="4"/>
        <v>8748067</v>
      </c>
      <c r="AA36" s="313">
        <f t="shared" si="4"/>
        <v>2717710</v>
      </c>
      <c r="AB36" s="305"/>
      <c r="AC36" s="313">
        <f t="shared" ref="AC36:AJ36" si="5">SUM(AC37:AC39)</f>
        <v>8822373</v>
      </c>
      <c r="AD36" s="313">
        <f t="shared" si="5"/>
        <v>2728285</v>
      </c>
      <c r="AE36" s="313">
        <f t="shared" si="5"/>
        <v>9277520</v>
      </c>
      <c r="AF36" s="313">
        <f t="shared" si="5"/>
        <v>2862576</v>
      </c>
      <c r="AG36" s="313">
        <f t="shared" si="5"/>
        <v>9415623</v>
      </c>
      <c r="AH36" s="313">
        <f t="shared" si="5"/>
        <v>2950892</v>
      </c>
      <c r="AI36" s="313">
        <f t="shared" si="5"/>
        <v>9250508</v>
      </c>
      <c r="AJ36" s="313">
        <f t="shared" si="5"/>
        <v>2831817</v>
      </c>
      <c r="AK36" s="305"/>
      <c r="AL36" s="313">
        <f t="shared" ref="AL36:AS36" si="6">SUM(AL37:AL39)</f>
        <v>9551131</v>
      </c>
      <c r="AM36" s="313">
        <f t="shared" si="6"/>
        <v>2927456</v>
      </c>
      <c r="AN36" s="313">
        <f t="shared" si="6"/>
        <v>9154041</v>
      </c>
      <c r="AO36" s="313">
        <f t="shared" si="6"/>
        <v>2830864</v>
      </c>
      <c r="AP36" s="313">
        <f t="shared" si="6"/>
        <v>10072782</v>
      </c>
      <c r="AQ36" s="313">
        <f t="shared" si="6"/>
        <v>3107365</v>
      </c>
      <c r="AR36" s="313">
        <f t="shared" si="6"/>
        <v>9222308</v>
      </c>
      <c r="AS36" s="313">
        <f t="shared" si="6"/>
        <v>2912146</v>
      </c>
      <c r="AT36" s="305"/>
      <c r="AU36" s="313">
        <f t="shared" ref="AU36:BB36" si="7">SUM(AU37:AU39)</f>
        <v>8903529</v>
      </c>
      <c r="AV36" s="313">
        <f t="shared" si="7"/>
        <v>2777660</v>
      </c>
      <c r="AW36" s="313">
        <f t="shared" si="7"/>
        <v>9776590</v>
      </c>
      <c r="AX36" s="313">
        <f t="shared" si="7"/>
        <v>3030214</v>
      </c>
      <c r="AY36" s="313">
        <f t="shared" si="7"/>
        <v>10001630</v>
      </c>
      <c r="AZ36" s="313">
        <f t="shared" si="7"/>
        <v>3107920</v>
      </c>
      <c r="BA36" s="313">
        <f t="shared" si="7"/>
        <v>9442675</v>
      </c>
      <c r="BB36" s="313">
        <f t="shared" si="7"/>
        <v>2958821</v>
      </c>
      <c r="BC36" s="305"/>
      <c r="BD36" s="313">
        <f t="shared" ref="BD36:BK36" si="8">SUM(BD37:BD39)</f>
        <v>9842419</v>
      </c>
      <c r="BE36" s="313">
        <f t="shared" si="8"/>
        <v>3022841</v>
      </c>
      <c r="BF36" s="313">
        <f t="shared" si="8"/>
        <v>9672870</v>
      </c>
      <c r="BG36" s="313">
        <f t="shared" si="8"/>
        <v>2956527</v>
      </c>
      <c r="BH36" s="313">
        <f t="shared" si="8"/>
        <v>9941399</v>
      </c>
      <c r="BI36" s="313">
        <f t="shared" si="8"/>
        <v>3103027</v>
      </c>
      <c r="BJ36" s="313">
        <f t="shared" si="8"/>
        <v>9317175</v>
      </c>
      <c r="BK36" s="313">
        <f t="shared" si="8"/>
        <v>2921037</v>
      </c>
      <c r="BL36" s="305"/>
      <c r="BM36" s="313">
        <f t="shared" ref="BM36:BT36" si="9">SUM(BM37:BM39)</f>
        <v>9284866</v>
      </c>
      <c r="BN36" s="313">
        <f t="shared" si="9"/>
        <v>2884723</v>
      </c>
      <c r="BO36" s="313">
        <f t="shared" si="9"/>
        <v>9472777</v>
      </c>
      <c r="BP36" s="313">
        <f t="shared" si="9"/>
        <v>2954726</v>
      </c>
      <c r="BQ36" s="313">
        <f t="shared" si="9"/>
        <v>9853011</v>
      </c>
      <c r="BR36" s="313">
        <f t="shared" si="9"/>
        <v>3062119</v>
      </c>
      <c r="BS36" s="313">
        <f t="shared" si="9"/>
        <v>11178960</v>
      </c>
      <c r="BT36" s="313">
        <f t="shared" si="9"/>
        <v>3152783</v>
      </c>
      <c r="BV36" s="314">
        <v>10477807</v>
      </c>
      <c r="BW36" s="314">
        <v>2942795</v>
      </c>
      <c r="BX36" s="314">
        <v>11109332</v>
      </c>
      <c r="BY36" s="314">
        <v>3109871</v>
      </c>
      <c r="BZ36" s="314">
        <v>11905244</v>
      </c>
      <c r="CA36" s="314">
        <v>3325065</v>
      </c>
      <c r="CB36" s="314">
        <v>10996726</v>
      </c>
      <c r="CC36" s="314">
        <v>3086239</v>
      </c>
      <c r="CE36" s="314">
        <v>13948962</v>
      </c>
      <c r="CF36" s="314">
        <v>3538044</v>
      </c>
      <c r="CG36" s="315">
        <f>SUM(CG37:CG39)</f>
        <v>16265569</v>
      </c>
      <c r="CH36" s="315">
        <f>SUM(CH37:CH39)</f>
        <v>3972286</v>
      </c>
      <c r="CI36" s="315">
        <f>SUM(CI37:CI39)</f>
        <v>16657717</v>
      </c>
      <c r="CJ36" s="315">
        <f>SUM(CJ37:CJ39)</f>
        <v>3883612</v>
      </c>
      <c r="CK36" s="314"/>
      <c r="CL36" s="314"/>
    </row>
    <row r="37" spans="1:90" x14ac:dyDescent="0.6">
      <c r="A37" s="3" t="s">
        <v>54</v>
      </c>
      <c r="B37" s="305">
        <v>4732599</v>
      </c>
      <c r="C37" s="305">
        <v>1547888</v>
      </c>
      <c r="D37" s="75">
        <v>4781662</v>
      </c>
      <c r="E37" s="75">
        <v>1516004</v>
      </c>
      <c r="F37" s="75">
        <v>5679362</v>
      </c>
      <c r="G37" s="75">
        <v>1517091</v>
      </c>
      <c r="H37" s="75">
        <v>5329179</v>
      </c>
      <c r="I37" s="75">
        <v>1443571</v>
      </c>
      <c r="K37" s="316">
        <v>6015422</v>
      </c>
      <c r="L37" s="316">
        <v>1627328</v>
      </c>
      <c r="M37" s="316">
        <v>5484326</v>
      </c>
      <c r="N37" s="316">
        <v>1494993</v>
      </c>
      <c r="O37" s="316">
        <v>5482818</v>
      </c>
      <c r="P37" s="316">
        <v>1453209</v>
      </c>
      <c r="Q37" s="316">
        <v>5413102</v>
      </c>
      <c r="R37" s="316">
        <v>1386623</v>
      </c>
      <c r="T37" s="316">
        <v>5901261</v>
      </c>
      <c r="U37" s="316">
        <v>1553102</v>
      </c>
      <c r="V37" s="316">
        <v>5825886</v>
      </c>
      <c r="W37" s="316">
        <v>1515873</v>
      </c>
      <c r="X37" s="316">
        <v>6069219</v>
      </c>
      <c r="Y37" s="316">
        <v>1621981</v>
      </c>
      <c r="Z37" s="316">
        <v>5713124</v>
      </c>
      <c r="AA37" s="316">
        <v>1491976</v>
      </c>
      <c r="AC37" s="316">
        <v>5990651</v>
      </c>
      <c r="AD37" s="316">
        <v>1577026</v>
      </c>
      <c r="AE37" s="316">
        <v>6124533</v>
      </c>
      <c r="AF37" s="316">
        <v>1593088</v>
      </c>
      <c r="AG37" s="316">
        <v>6205289</v>
      </c>
      <c r="AH37" s="316">
        <v>1659846</v>
      </c>
      <c r="AI37" s="316">
        <v>6107066</v>
      </c>
      <c r="AJ37" s="316">
        <v>1573174</v>
      </c>
      <c r="AL37" s="75">
        <v>6572275</v>
      </c>
      <c r="AM37" s="75">
        <v>1712709</v>
      </c>
      <c r="AN37" s="75">
        <v>6096813</v>
      </c>
      <c r="AO37" s="75">
        <v>1594793</v>
      </c>
      <c r="AP37" s="75">
        <v>6683381</v>
      </c>
      <c r="AQ37" s="75">
        <v>1738857</v>
      </c>
      <c r="AR37" s="75">
        <v>6238303</v>
      </c>
      <c r="AS37" s="75">
        <v>1673600</v>
      </c>
      <c r="AU37" s="309">
        <v>6030307</v>
      </c>
      <c r="AV37" s="309">
        <v>1605981</v>
      </c>
      <c r="AW37" s="309">
        <v>6564964</v>
      </c>
      <c r="AX37" s="309">
        <v>1715897</v>
      </c>
      <c r="AY37" s="75">
        <v>6630114</v>
      </c>
      <c r="AZ37" s="75">
        <v>1750117</v>
      </c>
      <c r="BA37" s="75">
        <v>6319655</v>
      </c>
      <c r="BB37" s="75">
        <v>1689003</v>
      </c>
      <c r="BD37" s="75">
        <v>6770478</v>
      </c>
      <c r="BE37" s="75">
        <v>1753609</v>
      </c>
      <c r="BF37" s="75">
        <v>6526641</v>
      </c>
      <c r="BG37" s="75">
        <v>1676748</v>
      </c>
      <c r="BH37" s="75">
        <v>6620324</v>
      </c>
      <c r="BI37" s="75">
        <v>1759361</v>
      </c>
      <c r="BJ37" s="75">
        <v>6179417</v>
      </c>
      <c r="BK37" s="75">
        <v>1650619</v>
      </c>
      <c r="BM37" s="75">
        <v>6310100</v>
      </c>
      <c r="BN37" s="75">
        <v>1667946</v>
      </c>
      <c r="BO37" s="75">
        <v>6118251</v>
      </c>
      <c r="BP37" s="75">
        <v>1635697</v>
      </c>
      <c r="BQ37" s="310">
        <v>6595281</v>
      </c>
      <c r="BR37" s="310">
        <v>1752046</v>
      </c>
      <c r="BS37" s="75">
        <v>7456519</v>
      </c>
      <c r="BT37" s="75">
        <v>1814961</v>
      </c>
      <c r="BV37">
        <v>6988749</v>
      </c>
      <c r="BW37">
        <v>1688839</v>
      </c>
      <c r="BX37">
        <v>7432343</v>
      </c>
      <c r="BY37">
        <v>1778220</v>
      </c>
      <c r="BZ37">
        <v>7922404</v>
      </c>
      <c r="CA37">
        <v>1904898</v>
      </c>
      <c r="CB37">
        <v>7230325</v>
      </c>
      <c r="CC37">
        <v>1747303</v>
      </c>
      <c r="CE37">
        <v>8928652</v>
      </c>
      <c r="CF37">
        <v>1945643</v>
      </c>
      <c r="CG37" s="75">
        <v>10396521</v>
      </c>
      <c r="CH37" s="75">
        <v>2198570</v>
      </c>
      <c r="CI37" s="75">
        <v>10651394</v>
      </c>
      <c r="CJ37" s="75">
        <v>2153821</v>
      </c>
    </row>
    <row r="38" spans="1:90" x14ac:dyDescent="0.6">
      <c r="A38" s="3" t="s">
        <v>55</v>
      </c>
      <c r="B38" s="305">
        <v>1396586</v>
      </c>
      <c r="C38" s="305">
        <v>946713</v>
      </c>
      <c r="D38" s="75">
        <v>1224475</v>
      </c>
      <c r="E38" s="75">
        <v>814642</v>
      </c>
      <c r="F38" s="75">
        <v>1742111</v>
      </c>
      <c r="G38" s="75">
        <v>798795</v>
      </c>
      <c r="H38" s="75">
        <v>1796702</v>
      </c>
      <c r="I38" s="75">
        <v>835264</v>
      </c>
      <c r="K38" s="316">
        <v>1851797</v>
      </c>
      <c r="L38" s="316">
        <v>1851797</v>
      </c>
      <c r="M38" s="316">
        <v>1891617</v>
      </c>
      <c r="N38" s="316">
        <v>859156</v>
      </c>
      <c r="O38" s="316">
        <v>1855177</v>
      </c>
      <c r="P38" s="316">
        <v>759211</v>
      </c>
      <c r="Q38" s="316">
        <v>1704484</v>
      </c>
      <c r="R38" s="316">
        <v>695299</v>
      </c>
      <c r="T38" s="316">
        <v>1785975</v>
      </c>
      <c r="U38" s="316">
        <v>731362</v>
      </c>
      <c r="V38" s="316">
        <v>1854964</v>
      </c>
      <c r="W38" s="316">
        <v>753157</v>
      </c>
      <c r="X38" s="316">
        <v>1991743</v>
      </c>
      <c r="Y38" s="316">
        <v>803399</v>
      </c>
      <c r="Z38" s="316">
        <v>1918774</v>
      </c>
      <c r="AA38" s="316">
        <v>781264</v>
      </c>
      <c r="AC38" s="316">
        <v>1775635</v>
      </c>
      <c r="AD38" s="316">
        <v>725090</v>
      </c>
      <c r="AE38" s="316">
        <v>1973078</v>
      </c>
      <c r="AF38" s="316">
        <v>793714</v>
      </c>
      <c r="AG38" s="316">
        <v>1931373</v>
      </c>
      <c r="AH38" s="316">
        <v>786867</v>
      </c>
      <c r="AI38" s="316">
        <v>1998396</v>
      </c>
      <c r="AJ38" s="316">
        <v>808803</v>
      </c>
      <c r="AL38" s="75">
        <v>1883838</v>
      </c>
      <c r="AM38" s="75">
        <v>773507</v>
      </c>
      <c r="AN38" s="75">
        <v>1896879</v>
      </c>
      <c r="AO38" s="75">
        <v>761155</v>
      </c>
      <c r="AP38" s="75">
        <v>2118494</v>
      </c>
      <c r="AQ38" s="75">
        <v>867332</v>
      </c>
      <c r="AR38" s="75">
        <v>1877744</v>
      </c>
      <c r="AS38" s="75">
        <v>786562</v>
      </c>
      <c r="AU38" s="309">
        <v>1847608</v>
      </c>
      <c r="AV38" s="309">
        <v>759384</v>
      </c>
      <c r="AW38" s="309">
        <v>2013606</v>
      </c>
      <c r="AX38" s="309">
        <v>830569</v>
      </c>
      <c r="AY38" s="75">
        <v>2119337</v>
      </c>
      <c r="AZ38" s="75">
        <v>868941</v>
      </c>
      <c r="BA38" s="75">
        <v>1951426</v>
      </c>
      <c r="BB38" s="75">
        <v>799932</v>
      </c>
      <c r="BD38" s="75">
        <v>1935806</v>
      </c>
      <c r="BE38" s="75">
        <v>808287</v>
      </c>
      <c r="BF38" s="75">
        <v>1949633</v>
      </c>
      <c r="BG38" s="75">
        <v>798148</v>
      </c>
      <c r="BH38" s="75">
        <v>2071591</v>
      </c>
      <c r="BI38" s="75">
        <v>851064</v>
      </c>
      <c r="BJ38" s="75">
        <v>1909420</v>
      </c>
      <c r="BK38" s="75">
        <v>782128</v>
      </c>
      <c r="BM38" s="75">
        <v>1877338</v>
      </c>
      <c r="BN38" s="75">
        <v>778618</v>
      </c>
      <c r="BO38" s="75">
        <v>2021088</v>
      </c>
      <c r="BP38" s="75">
        <v>826581</v>
      </c>
      <c r="BQ38" s="310">
        <v>1954735</v>
      </c>
      <c r="BR38" s="310">
        <v>798150</v>
      </c>
      <c r="BS38" s="75">
        <v>2335491</v>
      </c>
      <c r="BT38" s="75">
        <v>844025</v>
      </c>
      <c r="BV38">
        <v>2192074</v>
      </c>
      <c r="BW38">
        <v>789647</v>
      </c>
      <c r="BX38">
        <v>2312939</v>
      </c>
      <c r="BY38">
        <v>839582</v>
      </c>
      <c r="BZ38">
        <v>2422942</v>
      </c>
      <c r="CA38">
        <v>866468</v>
      </c>
      <c r="CB38">
        <v>2366655</v>
      </c>
      <c r="CC38">
        <v>845934</v>
      </c>
      <c r="CE38">
        <v>3160357</v>
      </c>
      <c r="CF38">
        <v>1007893</v>
      </c>
      <c r="CG38" s="75">
        <v>2250041</v>
      </c>
      <c r="CH38" s="75">
        <v>673838</v>
      </c>
      <c r="CI38" s="75">
        <v>2324831</v>
      </c>
      <c r="CJ38" s="75">
        <v>650088</v>
      </c>
    </row>
    <row r="39" spans="1:90" x14ac:dyDescent="0.6">
      <c r="A39" s="3" t="s">
        <v>56</v>
      </c>
      <c r="B39" s="305">
        <v>976828</v>
      </c>
      <c r="C39" s="305">
        <v>523658</v>
      </c>
      <c r="D39" s="75">
        <v>910946</v>
      </c>
      <c r="E39" s="75">
        <v>505949</v>
      </c>
      <c r="F39" s="75">
        <v>1113064</v>
      </c>
      <c r="G39" s="75">
        <v>464231</v>
      </c>
      <c r="H39" s="75">
        <v>1063865</v>
      </c>
      <c r="I39" s="75">
        <v>448835</v>
      </c>
      <c r="K39" s="316">
        <v>1105827</v>
      </c>
      <c r="L39" s="316">
        <v>480487</v>
      </c>
      <c r="M39" s="316">
        <v>1106197</v>
      </c>
      <c r="N39" s="316">
        <v>471276</v>
      </c>
      <c r="O39" s="316">
        <v>1112454</v>
      </c>
      <c r="P39" s="316">
        <v>442662</v>
      </c>
      <c r="Q39" s="316">
        <v>995410</v>
      </c>
      <c r="R39" s="316">
        <v>398942</v>
      </c>
      <c r="T39" s="316">
        <v>1067106</v>
      </c>
      <c r="U39" s="316">
        <v>425733</v>
      </c>
      <c r="V39" s="316">
        <v>1111301</v>
      </c>
      <c r="W39" s="316">
        <v>445591</v>
      </c>
      <c r="X39" s="316">
        <v>1185529</v>
      </c>
      <c r="Y39" s="316">
        <v>466017</v>
      </c>
      <c r="Z39" s="316">
        <v>1116169</v>
      </c>
      <c r="AA39" s="316">
        <v>444470</v>
      </c>
      <c r="AC39" s="316">
        <v>1056087</v>
      </c>
      <c r="AD39" s="316">
        <v>426169</v>
      </c>
      <c r="AE39" s="316">
        <v>1179909</v>
      </c>
      <c r="AF39" s="316">
        <v>475774</v>
      </c>
      <c r="AG39" s="316">
        <v>1278961</v>
      </c>
      <c r="AH39" s="316">
        <v>504179</v>
      </c>
      <c r="AI39" s="316">
        <v>1145046</v>
      </c>
      <c r="AJ39" s="316">
        <v>449840</v>
      </c>
      <c r="AL39" s="75">
        <v>1095018</v>
      </c>
      <c r="AM39" s="75">
        <v>441240</v>
      </c>
      <c r="AN39" s="75">
        <v>1160349</v>
      </c>
      <c r="AO39" s="75">
        <v>474916</v>
      </c>
      <c r="AP39" s="75">
        <v>1270907</v>
      </c>
      <c r="AQ39" s="75">
        <v>501176</v>
      </c>
      <c r="AR39" s="75">
        <v>1106261</v>
      </c>
      <c r="AS39" s="75">
        <v>451984</v>
      </c>
      <c r="AU39" s="309">
        <v>1025614</v>
      </c>
      <c r="AV39" s="309">
        <v>412295</v>
      </c>
      <c r="AW39" s="309">
        <v>1198020</v>
      </c>
      <c r="AX39" s="309">
        <v>483748</v>
      </c>
      <c r="AY39" s="75">
        <v>1252179</v>
      </c>
      <c r="AZ39" s="75">
        <v>488862</v>
      </c>
      <c r="BA39" s="75">
        <v>1171594</v>
      </c>
      <c r="BB39" s="75">
        <v>469886</v>
      </c>
      <c r="BD39" s="75">
        <v>1136135</v>
      </c>
      <c r="BE39" s="75">
        <v>460945</v>
      </c>
      <c r="BF39" s="75">
        <v>1196596</v>
      </c>
      <c r="BG39" s="75">
        <v>481631</v>
      </c>
      <c r="BH39" s="75">
        <v>1249484</v>
      </c>
      <c r="BI39" s="75">
        <v>492602</v>
      </c>
      <c r="BJ39" s="75">
        <v>1228338</v>
      </c>
      <c r="BK39" s="75">
        <v>488290</v>
      </c>
      <c r="BM39" s="75">
        <v>1097428</v>
      </c>
      <c r="BN39" s="75">
        <v>438159</v>
      </c>
      <c r="BO39" s="75">
        <v>1333438</v>
      </c>
      <c r="BP39" s="75">
        <v>492448</v>
      </c>
      <c r="BQ39" s="310">
        <v>1302995</v>
      </c>
      <c r="BR39" s="310">
        <v>511923</v>
      </c>
      <c r="BS39" s="75">
        <v>1386950</v>
      </c>
      <c r="BT39" s="75">
        <v>493797</v>
      </c>
      <c r="BV39">
        <v>1296984</v>
      </c>
      <c r="BW39">
        <v>464309</v>
      </c>
      <c r="BX39">
        <v>1364050</v>
      </c>
      <c r="BY39">
        <v>492069</v>
      </c>
      <c r="BZ39">
        <v>1559898</v>
      </c>
      <c r="CA39">
        <v>553699</v>
      </c>
      <c r="CB39">
        <v>1399746</v>
      </c>
      <c r="CC39">
        <v>493002</v>
      </c>
      <c r="CE39">
        <v>1859953</v>
      </c>
      <c r="CF39">
        <v>584508</v>
      </c>
      <c r="CG39" s="75">
        <v>3619007</v>
      </c>
      <c r="CH39" s="75">
        <v>1099878</v>
      </c>
      <c r="CI39" s="75">
        <v>3681492</v>
      </c>
      <c r="CJ39" s="75">
        <v>1079703</v>
      </c>
    </row>
    <row r="40" spans="1:90" x14ac:dyDescent="0.6">
      <c r="A40" s="3" t="s">
        <v>57</v>
      </c>
      <c r="B40" s="305">
        <v>3080054</v>
      </c>
      <c r="C40" s="305">
        <v>1327409</v>
      </c>
      <c r="D40" s="75">
        <v>2810648</v>
      </c>
      <c r="E40" s="75">
        <v>1207153</v>
      </c>
      <c r="F40" s="75">
        <v>4000571</v>
      </c>
      <c r="G40" s="75">
        <v>1285371</v>
      </c>
      <c r="H40" s="75">
        <v>4188358</v>
      </c>
      <c r="I40" s="75">
        <v>1342103</v>
      </c>
      <c r="K40" s="316">
        <v>4272987</v>
      </c>
      <c r="L40" s="316">
        <v>1431402</v>
      </c>
      <c r="M40" s="316">
        <v>3715062</v>
      </c>
      <c r="N40" s="316">
        <v>1244404</v>
      </c>
      <c r="O40" s="316">
        <v>3736052</v>
      </c>
      <c r="P40" s="316">
        <v>1137191</v>
      </c>
      <c r="Q40" s="316">
        <v>3796615</v>
      </c>
      <c r="R40" s="316">
        <v>1170677</v>
      </c>
      <c r="T40" s="316">
        <v>3745780</v>
      </c>
      <c r="U40" s="316">
        <v>1149579</v>
      </c>
      <c r="V40" s="316">
        <v>3568750</v>
      </c>
      <c r="W40" s="316">
        <v>1107335</v>
      </c>
      <c r="X40" s="316">
        <v>3757485</v>
      </c>
      <c r="Y40" s="316">
        <v>1149806</v>
      </c>
      <c r="Z40" s="316">
        <v>3870175</v>
      </c>
      <c r="AA40" s="316">
        <v>1179684</v>
      </c>
      <c r="AC40" s="316">
        <v>3795889</v>
      </c>
      <c r="AD40" s="316">
        <v>1190310</v>
      </c>
      <c r="AE40" s="316">
        <v>3730918</v>
      </c>
      <c r="AF40" s="316">
        <v>1156357</v>
      </c>
      <c r="AG40" s="316">
        <v>4006908</v>
      </c>
      <c r="AH40" s="316">
        <v>1230700</v>
      </c>
      <c r="AI40" s="316">
        <v>4067677</v>
      </c>
      <c r="AJ40" s="316">
        <v>1250730</v>
      </c>
      <c r="AL40" s="75">
        <v>4023034</v>
      </c>
      <c r="AM40" s="75">
        <v>1243404</v>
      </c>
      <c r="AN40" s="75">
        <v>3966264</v>
      </c>
      <c r="AO40" s="75">
        <v>1222055</v>
      </c>
      <c r="AP40" s="75">
        <v>4121498</v>
      </c>
      <c r="AQ40" s="75">
        <v>1250775</v>
      </c>
      <c r="AR40" s="75">
        <v>4269846</v>
      </c>
      <c r="AS40" s="75">
        <v>1333038</v>
      </c>
      <c r="AU40" s="309">
        <v>4136401</v>
      </c>
      <c r="AV40" s="309">
        <v>1279544</v>
      </c>
      <c r="AW40" s="309">
        <v>4036387</v>
      </c>
      <c r="AX40" s="309">
        <v>1219663</v>
      </c>
      <c r="AY40" s="309">
        <v>3932100</v>
      </c>
      <c r="AZ40" s="309">
        <v>1190268</v>
      </c>
      <c r="BA40" s="309">
        <v>4431751</v>
      </c>
      <c r="BB40" s="309">
        <v>1382123</v>
      </c>
      <c r="BD40" s="75">
        <v>4323438</v>
      </c>
      <c r="BE40" s="75">
        <v>1340869</v>
      </c>
      <c r="BF40" s="75">
        <v>4072816</v>
      </c>
      <c r="BG40" s="75">
        <v>1254401</v>
      </c>
      <c r="BH40" s="75">
        <v>4316718</v>
      </c>
      <c r="BI40" s="75">
        <v>1300160</v>
      </c>
      <c r="BJ40" s="75">
        <v>4184197</v>
      </c>
      <c r="BK40" s="75">
        <v>1288689</v>
      </c>
      <c r="BM40" s="75">
        <v>4309084</v>
      </c>
      <c r="BN40" s="75">
        <v>1351187</v>
      </c>
      <c r="BO40" s="75">
        <v>4146495</v>
      </c>
      <c r="BP40" s="75">
        <v>1264869</v>
      </c>
      <c r="BQ40" s="310">
        <v>4144792</v>
      </c>
      <c r="BR40" s="310">
        <v>1261206</v>
      </c>
      <c r="BS40" s="75">
        <v>4730966</v>
      </c>
      <c r="BT40" s="75">
        <v>1376855</v>
      </c>
      <c r="BV40">
        <v>4939150</v>
      </c>
      <c r="BW40">
        <v>1449240</v>
      </c>
      <c r="BX40">
        <v>4708635</v>
      </c>
      <c r="BY40">
        <v>1388584</v>
      </c>
      <c r="BZ40">
        <v>4647641</v>
      </c>
      <c r="CA40">
        <v>1323001</v>
      </c>
      <c r="CB40">
        <v>5127725</v>
      </c>
      <c r="CC40">
        <v>1490337</v>
      </c>
      <c r="CE40">
        <v>6388090</v>
      </c>
      <c r="CF40">
        <v>1710389</v>
      </c>
      <c r="CG40" s="75">
        <v>6324009</v>
      </c>
      <c r="CH40" s="75">
        <v>1629366</v>
      </c>
      <c r="CI40" s="75">
        <v>6442703</v>
      </c>
      <c r="CJ40" s="75">
        <v>1618106</v>
      </c>
    </row>
    <row r="41" spans="1:90" x14ac:dyDescent="0.6">
      <c r="A41" s="166" t="s">
        <v>39</v>
      </c>
      <c r="B41" s="313">
        <f>SUM(B42:B43)</f>
        <v>3080054</v>
      </c>
      <c r="C41" s="313">
        <f t="shared" ref="C41:BN41" si="10">SUM(C42:C43)</f>
        <v>1327409</v>
      </c>
      <c r="D41" s="313">
        <f t="shared" si="10"/>
        <v>2810648</v>
      </c>
      <c r="E41" s="313">
        <f t="shared" si="10"/>
        <v>1207153</v>
      </c>
      <c r="F41" s="313">
        <f t="shared" si="10"/>
        <v>4000571</v>
      </c>
      <c r="G41" s="313">
        <f t="shared" si="10"/>
        <v>1285371</v>
      </c>
      <c r="H41" s="313">
        <f t="shared" si="10"/>
        <v>4188358</v>
      </c>
      <c r="I41" s="313">
        <f t="shared" si="10"/>
        <v>1342103</v>
      </c>
      <c r="J41" s="305"/>
      <c r="K41" s="313">
        <f t="shared" si="10"/>
        <v>4272987</v>
      </c>
      <c r="L41" s="313">
        <f t="shared" si="10"/>
        <v>1431401</v>
      </c>
      <c r="M41" s="313">
        <f t="shared" si="10"/>
        <v>3715062</v>
      </c>
      <c r="N41" s="313">
        <f t="shared" si="10"/>
        <v>1244404</v>
      </c>
      <c r="O41" s="313">
        <f t="shared" si="10"/>
        <v>3736052</v>
      </c>
      <c r="P41" s="313">
        <f t="shared" si="10"/>
        <v>1137191</v>
      </c>
      <c r="Q41" s="313">
        <f t="shared" si="10"/>
        <v>3796615</v>
      </c>
      <c r="R41" s="313">
        <f t="shared" si="10"/>
        <v>1170677</v>
      </c>
      <c r="S41" s="305"/>
      <c r="T41" s="313">
        <f t="shared" si="10"/>
        <v>3745780</v>
      </c>
      <c r="U41" s="313">
        <f t="shared" si="10"/>
        <v>1149579</v>
      </c>
      <c r="V41" s="313">
        <f t="shared" si="10"/>
        <v>3568750</v>
      </c>
      <c r="W41" s="313">
        <f t="shared" si="10"/>
        <v>1107335</v>
      </c>
      <c r="X41" s="313">
        <f t="shared" si="10"/>
        <v>3757485</v>
      </c>
      <c r="Y41" s="313">
        <f t="shared" si="10"/>
        <v>1149806</v>
      </c>
      <c r="Z41" s="313">
        <f t="shared" si="10"/>
        <v>3870175</v>
      </c>
      <c r="AA41" s="313">
        <f t="shared" si="10"/>
        <v>1179685</v>
      </c>
      <c r="AB41" s="305"/>
      <c r="AC41" s="313">
        <f t="shared" si="10"/>
        <v>3795889</v>
      </c>
      <c r="AD41" s="313">
        <f t="shared" si="10"/>
        <v>1190311</v>
      </c>
      <c r="AE41" s="313">
        <f t="shared" si="10"/>
        <v>3730918</v>
      </c>
      <c r="AF41" s="313">
        <f t="shared" si="10"/>
        <v>1156357</v>
      </c>
      <c r="AG41" s="313">
        <f t="shared" si="10"/>
        <v>4006908</v>
      </c>
      <c r="AH41" s="313">
        <f t="shared" si="10"/>
        <v>1230700</v>
      </c>
      <c r="AI41" s="313">
        <f t="shared" si="10"/>
        <v>4067677</v>
      </c>
      <c r="AJ41" s="313">
        <f t="shared" si="10"/>
        <v>1250730</v>
      </c>
      <c r="AK41" s="305"/>
      <c r="AL41" s="313">
        <f t="shared" si="10"/>
        <v>4023035</v>
      </c>
      <c r="AM41" s="313">
        <f t="shared" si="10"/>
        <v>1243404</v>
      </c>
      <c r="AN41" s="313">
        <f t="shared" si="10"/>
        <v>3966264</v>
      </c>
      <c r="AO41" s="313">
        <f t="shared" si="10"/>
        <v>1222055</v>
      </c>
      <c r="AP41" s="313">
        <f t="shared" si="10"/>
        <v>4121498</v>
      </c>
      <c r="AQ41" s="313">
        <f t="shared" si="10"/>
        <v>1250775</v>
      </c>
      <c r="AR41" s="313">
        <f t="shared" si="10"/>
        <v>4269846</v>
      </c>
      <c r="AS41" s="313">
        <f t="shared" si="10"/>
        <v>1333038</v>
      </c>
      <c r="AT41" s="305"/>
      <c r="AU41" s="313">
        <f t="shared" si="10"/>
        <v>4136401</v>
      </c>
      <c r="AV41" s="313">
        <f t="shared" si="10"/>
        <v>1279544</v>
      </c>
      <c r="AW41" s="313">
        <f t="shared" si="10"/>
        <v>4036387</v>
      </c>
      <c r="AX41" s="313">
        <f t="shared" si="10"/>
        <v>1219663</v>
      </c>
      <c r="AY41" s="313">
        <f t="shared" si="10"/>
        <v>3932100</v>
      </c>
      <c r="AZ41" s="313">
        <f t="shared" si="10"/>
        <v>1190268</v>
      </c>
      <c r="BA41" s="313">
        <f t="shared" si="10"/>
        <v>4431751</v>
      </c>
      <c r="BB41" s="313">
        <f t="shared" si="10"/>
        <v>1382123</v>
      </c>
      <c r="BC41" s="305"/>
      <c r="BD41" s="313">
        <f t="shared" si="10"/>
        <v>4323438</v>
      </c>
      <c r="BE41" s="313">
        <f t="shared" si="10"/>
        <v>1340869</v>
      </c>
      <c r="BF41" s="313">
        <f t="shared" si="10"/>
        <v>4072816</v>
      </c>
      <c r="BG41" s="313">
        <f t="shared" si="10"/>
        <v>1254401</v>
      </c>
      <c r="BH41" s="313">
        <f t="shared" si="10"/>
        <v>4316718</v>
      </c>
      <c r="BI41" s="313">
        <f t="shared" si="10"/>
        <v>1300160</v>
      </c>
      <c r="BJ41" s="313">
        <f t="shared" si="10"/>
        <v>4184197</v>
      </c>
      <c r="BK41" s="313">
        <f t="shared" si="10"/>
        <v>1288688</v>
      </c>
      <c r="BL41" s="305"/>
      <c r="BM41" s="313">
        <f t="shared" si="10"/>
        <v>4309083</v>
      </c>
      <c r="BN41" s="313">
        <f t="shared" si="10"/>
        <v>1351187</v>
      </c>
      <c r="BO41" s="313">
        <f t="shared" ref="BO41:BT41" si="11">SUM(BO42:BO43)</f>
        <v>4146495</v>
      </c>
      <c r="BP41" s="313">
        <f t="shared" si="11"/>
        <v>1264869</v>
      </c>
      <c r="BQ41" s="313">
        <f t="shared" si="11"/>
        <v>4144792</v>
      </c>
      <c r="BR41" s="313">
        <f t="shared" si="11"/>
        <v>1261206</v>
      </c>
      <c r="BS41" s="313">
        <f t="shared" si="11"/>
        <v>4730966</v>
      </c>
      <c r="BT41" s="313">
        <f t="shared" si="11"/>
        <v>1376855</v>
      </c>
      <c r="BV41" s="314">
        <v>4939150</v>
      </c>
      <c r="BW41" s="314">
        <v>1449240</v>
      </c>
      <c r="BX41" s="314">
        <v>4708635</v>
      </c>
      <c r="BY41" s="314">
        <v>1388584</v>
      </c>
      <c r="BZ41" s="314">
        <v>4647641</v>
      </c>
      <c r="CA41" s="314">
        <v>1323001</v>
      </c>
      <c r="CB41" s="314">
        <v>5127725</v>
      </c>
      <c r="CC41" s="314">
        <v>1490337</v>
      </c>
      <c r="CE41" s="314">
        <v>6388090</v>
      </c>
      <c r="CF41" s="314">
        <v>1710390</v>
      </c>
      <c r="CG41" s="315">
        <f>SUM(CG42:CG43)</f>
        <v>6324009</v>
      </c>
      <c r="CH41" s="315">
        <f>SUM(CH42:CH43)</f>
        <v>1629366</v>
      </c>
      <c r="CI41" s="315">
        <v>6442703</v>
      </c>
      <c r="CJ41" s="315">
        <v>1618106</v>
      </c>
      <c r="CK41" s="314"/>
      <c r="CL41" s="314"/>
    </row>
    <row r="42" spans="1:90" x14ac:dyDescent="0.6">
      <c r="A42" s="3" t="s">
        <v>58</v>
      </c>
      <c r="B42" s="305">
        <v>3077878</v>
      </c>
      <c r="C42" s="305">
        <v>1326321</v>
      </c>
      <c r="D42" s="75">
        <v>2810648</v>
      </c>
      <c r="E42" s="75">
        <v>1207153</v>
      </c>
      <c r="F42" s="75">
        <v>4000571</v>
      </c>
      <c r="G42" s="75">
        <v>1285371</v>
      </c>
      <c r="H42" s="75">
        <v>4121000</v>
      </c>
      <c r="I42" s="75">
        <v>1311454</v>
      </c>
      <c r="K42" s="316">
        <v>4254252</v>
      </c>
      <c r="L42" s="316">
        <v>1423183</v>
      </c>
      <c r="M42" s="316">
        <v>3715062</v>
      </c>
      <c r="N42" s="316">
        <v>1244404</v>
      </c>
      <c r="O42" s="316">
        <v>3736052</v>
      </c>
      <c r="P42" s="316">
        <v>1137191</v>
      </c>
      <c r="Q42" s="316">
        <v>3724355</v>
      </c>
      <c r="R42" s="316">
        <v>1137956</v>
      </c>
      <c r="T42" s="316">
        <v>3743606</v>
      </c>
      <c r="U42" s="316">
        <v>1148634</v>
      </c>
      <c r="V42" s="316">
        <v>3568750</v>
      </c>
      <c r="W42" s="316">
        <v>1107335</v>
      </c>
      <c r="X42" s="316">
        <v>3757485</v>
      </c>
      <c r="Y42" s="316">
        <v>1149806</v>
      </c>
      <c r="Z42" s="316">
        <v>3809391</v>
      </c>
      <c r="AA42" s="316">
        <v>1152136</v>
      </c>
      <c r="AC42" s="316">
        <v>3743167</v>
      </c>
      <c r="AD42" s="316">
        <v>1166772</v>
      </c>
      <c r="AE42" s="316">
        <v>3730918</v>
      </c>
      <c r="AF42" s="316">
        <v>1156357</v>
      </c>
      <c r="AG42" s="316">
        <v>4006908</v>
      </c>
      <c r="AH42" s="316">
        <v>1230700</v>
      </c>
      <c r="AI42" s="316">
        <v>3994286</v>
      </c>
      <c r="AJ42" s="316">
        <v>1218161</v>
      </c>
      <c r="AL42" s="75">
        <v>4020958</v>
      </c>
      <c r="AM42" s="75">
        <v>1242448</v>
      </c>
      <c r="AN42" s="75">
        <v>3966264</v>
      </c>
      <c r="AO42" s="75">
        <v>1222055</v>
      </c>
      <c r="AP42" s="75">
        <v>4121498</v>
      </c>
      <c r="AQ42" s="75">
        <v>1250775</v>
      </c>
      <c r="AR42" s="75">
        <v>4099655</v>
      </c>
      <c r="AS42" s="75">
        <v>1257432</v>
      </c>
      <c r="AU42" s="309">
        <v>4136401</v>
      </c>
      <c r="AV42" s="309">
        <v>1279544</v>
      </c>
      <c r="AW42" s="309">
        <v>4036387</v>
      </c>
      <c r="AX42" s="309">
        <v>1219663</v>
      </c>
      <c r="AY42" s="309">
        <v>3932100</v>
      </c>
      <c r="AZ42" s="309">
        <v>1190268</v>
      </c>
      <c r="BA42" s="309">
        <v>4220547</v>
      </c>
      <c r="BB42" s="309">
        <v>1287268</v>
      </c>
      <c r="BD42" s="75">
        <v>4245434</v>
      </c>
      <c r="BE42" s="75">
        <v>1306111</v>
      </c>
      <c r="BF42" s="75">
        <v>4072816</v>
      </c>
      <c r="BG42" s="75">
        <v>1254401</v>
      </c>
      <c r="BH42" s="75">
        <v>4316718</v>
      </c>
      <c r="BI42" s="75">
        <v>1300160</v>
      </c>
      <c r="BJ42" s="75">
        <v>3960166</v>
      </c>
      <c r="BK42" s="75">
        <v>1187719</v>
      </c>
      <c r="BM42" s="75">
        <v>4220172</v>
      </c>
      <c r="BN42" s="75">
        <v>1311917</v>
      </c>
      <c r="BO42" s="75">
        <v>4146495</v>
      </c>
      <c r="BP42" s="75">
        <v>1264869</v>
      </c>
      <c r="BQ42" s="310">
        <v>4144792</v>
      </c>
      <c r="BR42" s="310">
        <v>1261206</v>
      </c>
      <c r="BS42" s="75">
        <v>4474464</v>
      </c>
      <c r="BT42" s="75">
        <v>1273210</v>
      </c>
      <c r="BV42">
        <v>4792440</v>
      </c>
      <c r="BW42">
        <v>1390094</v>
      </c>
      <c r="BX42">
        <v>4708635</v>
      </c>
      <c r="BY42">
        <v>1388584</v>
      </c>
      <c r="BZ42">
        <v>4647641</v>
      </c>
      <c r="CA42">
        <v>1323001</v>
      </c>
      <c r="CB42">
        <v>4799825</v>
      </c>
      <c r="CC42">
        <v>1357103</v>
      </c>
      <c r="CE42">
        <v>6330538</v>
      </c>
      <c r="CF42">
        <v>1687531</v>
      </c>
      <c r="CG42" s="75">
        <v>6324009</v>
      </c>
      <c r="CH42" s="75">
        <v>1629366</v>
      </c>
      <c r="CI42" s="75">
        <v>6442703</v>
      </c>
      <c r="CJ42" s="75">
        <v>1618106</v>
      </c>
    </row>
    <row r="43" spans="1:90" x14ac:dyDescent="0.6">
      <c r="A43" s="3" t="s">
        <v>59</v>
      </c>
      <c r="B43" s="305">
        <v>2176</v>
      </c>
      <c r="C43" s="305">
        <v>1088</v>
      </c>
      <c r="H43" s="75">
        <v>67358</v>
      </c>
      <c r="I43" s="75">
        <v>30649</v>
      </c>
      <c r="K43" s="316">
        <v>18735</v>
      </c>
      <c r="L43" s="316">
        <v>8218</v>
      </c>
      <c r="Q43" s="316">
        <v>72260</v>
      </c>
      <c r="R43" s="316">
        <v>32721</v>
      </c>
      <c r="T43" s="316">
        <v>2174</v>
      </c>
      <c r="U43" s="317">
        <v>945</v>
      </c>
      <c r="Z43" s="316">
        <v>60784</v>
      </c>
      <c r="AA43" s="316">
        <v>27549</v>
      </c>
      <c r="AC43" s="316">
        <v>52722</v>
      </c>
      <c r="AD43" s="316">
        <v>23539</v>
      </c>
      <c r="AI43" s="316">
        <v>73391</v>
      </c>
      <c r="AJ43" s="316">
        <v>32569</v>
      </c>
      <c r="AL43" s="75">
        <v>2077</v>
      </c>
      <c r="AM43">
        <v>956</v>
      </c>
      <c r="AN43">
        <v>0</v>
      </c>
      <c r="AO43">
        <v>0</v>
      </c>
      <c r="AP43">
        <v>0</v>
      </c>
      <c r="AQ43">
        <v>0</v>
      </c>
      <c r="AR43" s="75">
        <v>170191</v>
      </c>
      <c r="AS43" s="75">
        <v>75606</v>
      </c>
      <c r="AU43" s="308">
        <v>0</v>
      </c>
      <c r="AV43" s="308">
        <v>0</v>
      </c>
      <c r="AW43" s="308">
        <v>0</v>
      </c>
      <c r="AX43" s="308">
        <v>0</v>
      </c>
      <c r="AY43" s="308">
        <v>0</v>
      </c>
      <c r="AZ43" s="308">
        <v>0</v>
      </c>
      <c r="BA43" s="309">
        <v>211204</v>
      </c>
      <c r="BB43" s="309">
        <v>94855</v>
      </c>
      <c r="BD43" s="75">
        <v>78004</v>
      </c>
      <c r="BE43" s="75">
        <v>34758</v>
      </c>
      <c r="BF43">
        <v>0</v>
      </c>
      <c r="BG43">
        <v>0</v>
      </c>
      <c r="BH43">
        <v>0</v>
      </c>
      <c r="BI43">
        <v>0</v>
      </c>
      <c r="BJ43" s="75">
        <v>224031</v>
      </c>
      <c r="BK43" s="75">
        <v>100969</v>
      </c>
      <c r="BM43" s="75">
        <v>88911</v>
      </c>
      <c r="BN43" s="75">
        <v>39270</v>
      </c>
      <c r="BO43">
        <v>0</v>
      </c>
      <c r="BP43">
        <v>0</v>
      </c>
      <c r="BQ43">
        <v>0</v>
      </c>
      <c r="BR43">
        <v>0</v>
      </c>
      <c r="BS43" s="75">
        <v>256502</v>
      </c>
      <c r="BT43" s="75">
        <v>103645</v>
      </c>
      <c r="BV43">
        <v>146710</v>
      </c>
      <c r="BW43">
        <v>59146</v>
      </c>
      <c r="CB43">
        <v>327900</v>
      </c>
      <c r="CC43">
        <v>133234</v>
      </c>
      <c r="CE43">
        <v>57552</v>
      </c>
      <c r="CF43">
        <v>22859</v>
      </c>
      <c r="CG43">
        <v>0</v>
      </c>
      <c r="CH43">
        <v>0</v>
      </c>
      <c r="CI43">
        <v>0</v>
      </c>
      <c r="CJ43">
        <v>0</v>
      </c>
    </row>
    <row r="44" spans="1:90" x14ac:dyDescent="0.6">
      <c r="A44" s="3" t="s">
        <v>60</v>
      </c>
      <c r="B44" s="305">
        <v>663683</v>
      </c>
      <c r="C44" s="305">
        <v>3420197</v>
      </c>
      <c r="D44" s="75">
        <v>664449</v>
      </c>
      <c r="E44" s="75">
        <v>350287</v>
      </c>
      <c r="F44" s="75">
        <v>856152</v>
      </c>
      <c r="G44" s="75">
        <v>359334</v>
      </c>
      <c r="H44" s="75">
        <v>657722</v>
      </c>
      <c r="I44" s="75">
        <v>253822</v>
      </c>
      <c r="K44" s="316">
        <v>792048</v>
      </c>
      <c r="L44" s="316">
        <v>334866</v>
      </c>
      <c r="M44" s="316">
        <v>815469</v>
      </c>
      <c r="N44" s="316">
        <v>338426</v>
      </c>
      <c r="O44" s="316">
        <v>860735</v>
      </c>
      <c r="P44" s="316">
        <v>346105</v>
      </c>
      <c r="Q44" s="316">
        <v>630871</v>
      </c>
      <c r="R44" s="316">
        <v>233415</v>
      </c>
      <c r="T44" s="316">
        <v>733316</v>
      </c>
      <c r="U44" s="316">
        <v>285393</v>
      </c>
      <c r="V44" s="316">
        <v>896889</v>
      </c>
      <c r="W44" s="316">
        <v>357576</v>
      </c>
      <c r="X44" s="316">
        <v>926840</v>
      </c>
      <c r="Y44" s="316">
        <v>367081</v>
      </c>
      <c r="Z44" s="316">
        <v>749227</v>
      </c>
      <c r="AA44" s="316">
        <v>283359</v>
      </c>
      <c r="AC44" s="316">
        <v>794922</v>
      </c>
      <c r="AD44" s="316">
        <v>309584</v>
      </c>
      <c r="AE44" s="316">
        <v>945235</v>
      </c>
      <c r="AF44" s="316">
        <v>381160</v>
      </c>
      <c r="AG44" s="316">
        <v>976683</v>
      </c>
      <c r="AH44" s="316">
        <v>388835</v>
      </c>
      <c r="AI44" s="316">
        <v>715520</v>
      </c>
      <c r="AJ44" s="316">
        <v>273689</v>
      </c>
      <c r="AL44" s="75">
        <v>819080</v>
      </c>
      <c r="AM44" s="75">
        <v>327392</v>
      </c>
      <c r="AN44" s="75">
        <v>935387</v>
      </c>
      <c r="AO44" s="75">
        <v>367961</v>
      </c>
      <c r="AP44" s="75">
        <v>971325</v>
      </c>
      <c r="AQ44" s="75">
        <v>392912</v>
      </c>
      <c r="AR44" s="75">
        <v>691495</v>
      </c>
      <c r="AS44" s="75">
        <v>265906</v>
      </c>
      <c r="AU44" s="309">
        <v>780647</v>
      </c>
      <c r="AV44" s="309">
        <v>303297</v>
      </c>
      <c r="AW44" s="309">
        <v>928193</v>
      </c>
      <c r="AX44" s="309">
        <v>366458</v>
      </c>
      <c r="AY44" s="75">
        <v>945328</v>
      </c>
      <c r="AZ44" s="75">
        <v>354048</v>
      </c>
      <c r="BA44" s="75">
        <v>722954</v>
      </c>
      <c r="BB44" s="75">
        <v>254354</v>
      </c>
      <c r="BD44" s="75">
        <v>945057</v>
      </c>
      <c r="BE44" s="75">
        <v>350941</v>
      </c>
      <c r="BF44" s="75">
        <v>1060117</v>
      </c>
      <c r="BG44" s="75">
        <v>399536</v>
      </c>
      <c r="BH44" s="75">
        <v>1084625</v>
      </c>
      <c r="BI44" s="75">
        <v>404652</v>
      </c>
      <c r="BJ44" s="75">
        <v>812176</v>
      </c>
      <c r="BK44" s="75">
        <v>292240</v>
      </c>
      <c r="BM44" s="75">
        <v>898121</v>
      </c>
      <c r="BN44" s="75">
        <v>325624</v>
      </c>
      <c r="BO44" s="75">
        <v>965840</v>
      </c>
      <c r="BP44" s="75">
        <v>356445</v>
      </c>
      <c r="BQ44" s="310">
        <v>990175</v>
      </c>
      <c r="BR44" s="310">
        <v>363315</v>
      </c>
      <c r="BS44" s="75">
        <v>1004851</v>
      </c>
      <c r="BT44" s="75">
        <v>322118</v>
      </c>
      <c r="BV44">
        <v>1007580</v>
      </c>
      <c r="BW44">
        <v>331298</v>
      </c>
      <c r="BX44">
        <v>1067075</v>
      </c>
      <c r="BY44">
        <v>358242</v>
      </c>
      <c r="BZ44">
        <v>1156729</v>
      </c>
      <c r="CA44">
        <v>389301</v>
      </c>
      <c r="CB44">
        <v>961479</v>
      </c>
      <c r="CC44">
        <v>313947</v>
      </c>
      <c r="CE44">
        <v>1351292</v>
      </c>
      <c r="CF44">
        <v>400588</v>
      </c>
      <c r="CG44" s="75">
        <v>1554802</v>
      </c>
      <c r="CH44" s="75">
        <v>420547</v>
      </c>
      <c r="CI44" s="75">
        <v>1564444</v>
      </c>
      <c r="CJ44" s="75">
        <v>426886</v>
      </c>
    </row>
    <row r="45" spans="1:90" x14ac:dyDescent="0.6">
      <c r="A45" s="166" t="s">
        <v>39</v>
      </c>
      <c r="B45" s="313">
        <f>SUM(B46:B49)</f>
        <v>663684</v>
      </c>
      <c r="C45" s="313">
        <f t="shared" ref="C45:BN45" si="12">SUM(C46:C49)</f>
        <v>342019</v>
      </c>
      <c r="D45" s="313">
        <f t="shared" si="12"/>
        <v>664449</v>
      </c>
      <c r="E45" s="313">
        <f t="shared" si="12"/>
        <v>350287</v>
      </c>
      <c r="F45" s="313">
        <f t="shared" si="12"/>
        <v>856153</v>
      </c>
      <c r="G45" s="313">
        <f t="shared" si="12"/>
        <v>359333</v>
      </c>
      <c r="H45" s="313">
        <f>SUM(H46:H49)</f>
        <v>657722</v>
      </c>
      <c r="I45" s="313">
        <f>SUM(I46:I49)</f>
        <v>253822</v>
      </c>
      <c r="J45" s="305"/>
      <c r="K45" s="313">
        <f t="shared" si="12"/>
        <v>792048</v>
      </c>
      <c r="L45" s="313">
        <f t="shared" si="12"/>
        <v>334866</v>
      </c>
      <c r="M45" s="313">
        <f t="shared" si="12"/>
        <v>815469</v>
      </c>
      <c r="N45" s="313">
        <f t="shared" si="12"/>
        <v>338425</v>
      </c>
      <c r="O45" s="313">
        <f t="shared" si="12"/>
        <v>860735</v>
      </c>
      <c r="P45" s="313">
        <f t="shared" si="12"/>
        <v>346106</v>
      </c>
      <c r="Q45" s="313">
        <f t="shared" si="12"/>
        <v>630871</v>
      </c>
      <c r="R45" s="313">
        <f t="shared" si="12"/>
        <v>233415</v>
      </c>
      <c r="S45" s="305"/>
      <c r="T45" s="313">
        <f t="shared" si="12"/>
        <v>733316</v>
      </c>
      <c r="U45" s="313">
        <f t="shared" si="12"/>
        <v>285392</v>
      </c>
      <c r="V45" s="313">
        <f t="shared" si="12"/>
        <v>896889</v>
      </c>
      <c r="W45" s="313">
        <f t="shared" si="12"/>
        <v>357576</v>
      </c>
      <c r="X45" s="313">
        <f t="shared" si="12"/>
        <v>926840</v>
      </c>
      <c r="Y45" s="313">
        <f t="shared" si="12"/>
        <v>367080</v>
      </c>
      <c r="Z45" s="313">
        <f t="shared" si="12"/>
        <v>749227</v>
      </c>
      <c r="AA45" s="313">
        <f t="shared" si="12"/>
        <v>283359</v>
      </c>
      <c r="AB45" s="305"/>
      <c r="AC45" s="313">
        <f t="shared" si="12"/>
        <v>794921</v>
      </c>
      <c r="AD45" s="313">
        <f t="shared" si="12"/>
        <v>309585</v>
      </c>
      <c r="AE45" s="313">
        <f t="shared" si="12"/>
        <v>945235</v>
      </c>
      <c r="AF45" s="313">
        <f t="shared" si="12"/>
        <v>381160</v>
      </c>
      <c r="AG45" s="313">
        <f t="shared" si="12"/>
        <v>976683</v>
      </c>
      <c r="AH45" s="313">
        <f t="shared" si="12"/>
        <v>388835</v>
      </c>
      <c r="AI45" s="313">
        <f t="shared" si="12"/>
        <v>715520</v>
      </c>
      <c r="AJ45" s="313">
        <f t="shared" si="12"/>
        <v>273689</v>
      </c>
      <c r="AK45" s="305"/>
      <c r="AL45" s="313">
        <f t="shared" si="12"/>
        <v>923286</v>
      </c>
      <c r="AM45" s="313">
        <f>SUM(AM46:AM49)</f>
        <v>391207</v>
      </c>
      <c r="AN45" s="313">
        <f t="shared" si="12"/>
        <v>935387</v>
      </c>
      <c r="AO45" s="313">
        <f t="shared" si="12"/>
        <v>367961</v>
      </c>
      <c r="AP45" s="313">
        <f t="shared" si="12"/>
        <v>971325</v>
      </c>
      <c r="AQ45" s="313">
        <f t="shared" si="12"/>
        <v>394911</v>
      </c>
      <c r="AR45" s="313">
        <f t="shared" si="12"/>
        <v>691494</v>
      </c>
      <c r="AS45" s="313">
        <f t="shared" si="12"/>
        <v>265906</v>
      </c>
      <c r="AT45" s="305"/>
      <c r="AU45" s="313">
        <f t="shared" si="12"/>
        <v>780647</v>
      </c>
      <c r="AV45" s="313">
        <f t="shared" si="12"/>
        <v>303297</v>
      </c>
      <c r="AW45" s="313">
        <f t="shared" si="12"/>
        <v>928194</v>
      </c>
      <c r="AX45" s="313">
        <f t="shared" si="12"/>
        <v>366458</v>
      </c>
      <c r="AY45" s="313">
        <f t="shared" si="12"/>
        <v>945327</v>
      </c>
      <c r="AZ45" s="313">
        <f t="shared" si="12"/>
        <v>354048</v>
      </c>
      <c r="BA45" s="313">
        <f t="shared" si="12"/>
        <v>722954</v>
      </c>
      <c r="BB45" s="313">
        <f t="shared" si="12"/>
        <v>254354</v>
      </c>
      <c r="BC45" s="305"/>
      <c r="BD45" s="313">
        <f t="shared" si="12"/>
        <v>945057</v>
      </c>
      <c r="BE45" s="313">
        <f t="shared" si="12"/>
        <v>350941</v>
      </c>
      <c r="BF45" s="313">
        <f t="shared" si="12"/>
        <v>1060117</v>
      </c>
      <c r="BG45" s="313">
        <f t="shared" si="12"/>
        <v>399536</v>
      </c>
      <c r="BH45" s="313">
        <f t="shared" si="12"/>
        <v>1084625</v>
      </c>
      <c r="BI45" s="313">
        <f t="shared" si="12"/>
        <v>404652</v>
      </c>
      <c r="BJ45" s="313">
        <f t="shared" si="12"/>
        <v>812176</v>
      </c>
      <c r="BK45" s="313">
        <f t="shared" si="12"/>
        <v>292240</v>
      </c>
      <c r="BL45" s="305"/>
      <c r="BM45" s="313">
        <f t="shared" si="12"/>
        <v>898121</v>
      </c>
      <c r="BN45" s="313">
        <f t="shared" si="12"/>
        <v>325624</v>
      </c>
      <c r="BO45" s="313">
        <f t="shared" ref="BO45:BT45" si="13">SUM(BO46:BO49)</f>
        <v>965839</v>
      </c>
      <c r="BP45" s="313">
        <f t="shared" si="13"/>
        <v>356445</v>
      </c>
      <c r="BQ45" s="313">
        <f t="shared" si="13"/>
        <v>990175</v>
      </c>
      <c r="BR45" s="313">
        <f t="shared" si="13"/>
        <v>363315</v>
      </c>
      <c r="BS45" s="313">
        <f t="shared" si="13"/>
        <v>1004851</v>
      </c>
      <c r="BT45" s="313">
        <f t="shared" si="13"/>
        <v>322118</v>
      </c>
      <c r="BV45" s="314">
        <v>1007580</v>
      </c>
      <c r="BW45" s="314">
        <v>331298</v>
      </c>
      <c r="BX45" s="314">
        <v>1067074</v>
      </c>
      <c r="BY45" s="314">
        <v>358242</v>
      </c>
      <c r="BZ45" s="314">
        <v>1156730</v>
      </c>
      <c r="CA45" s="314">
        <v>389302</v>
      </c>
      <c r="CB45" s="314">
        <v>961480</v>
      </c>
      <c r="CC45" s="314">
        <v>313946</v>
      </c>
      <c r="CE45" s="314">
        <v>1351292</v>
      </c>
      <c r="CF45" s="314">
        <v>400587</v>
      </c>
      <c r="CG45" s="315">
        <f>SUM(CG46:CG48)</f>
        <v>1554801</v>
      </c>
      <c r="CH45" s="315">
        <f>SUM(CH46:CH48)</f>
        <v>420548</v>
      </c>
      <c r="CI45" s="315">
        <f>SUM(CI46:CI48)</f>
        <v>1564444</v>
      </c>
      <c r="CJ45" s="315">
        <f>SUM(CJ46:CJ48)</f>
        <v>426886</v>
      </c>
      <c r="CK45" s="314"/>
      <c r="CL45" s="314"/>
    </row>
    <row r="46" spans="1:90" x14ac:dyDescent="0.6">
      <c r="A46" s="3" t="s">
        <v>61</v>
      </c>
      <c r="B46" s="305">
        <v>367689</v>
      </c>
      <c r="C46" s="305">
        <v>142066</v>
      </c>
      <c r="D46" s="75">
        <v>334711</v>
      </c>
      <c r="E46" s="75">
        <v>136769</v>
      </c>
      <c r="F46" s="75">
        <v>435111</v>
      </c>
      <c r="G46" s="75">
        <v>156493</v>
      </c>
      <c r="H46" s="75">
        <v>285225</v>
      </c>
      <c r="I46" s="75">
        <v>76983</v>
      </c>
      <c r="K46" s="316">
        <v>360439</v>
      </c>
      <c r="L46" s="316">
        <v>125584</v>
      </c>
      <c r="M46" s="316">
        <v>403628</v>
      </c>
      <c r="N46" s="316">
        <v>148640</v>
      </c>
      <c r="O46" s="316">
        <v>427446</v>
      </c>
      <c r="P46" s="316">
        <v>152651</v>
      </c>
      <c r="Q46" s="316">
        <v>227238</v>
      </c>
      <c r="R46" s="316">
        <v>55845</v>
      </c>
      <c r="T46" s="316">
        <v>300285</v>
      </c>
      <c r="U46" s="316">
        <v>92345</v>
      </c>
      <c r="V46" s="316">
        <v>414881</v>
      </c>
      <c r="W46" s="316">
        <v>144579</v>
      </c>
      <c r="X46" s="316">
        <v>443634</v>
      </c>
      <c r="Y46" s="316">
        <v>156887</v>
      </c>
      <c r="Z46" s="316">
        <v>256449</v>
      </c>
      <c r="AA46" s="316">
        <v>64050</v>
      </c>
      <c r="AC46" s="316">
        <v>336917</v>
      </c>
      <c r="AD46" s="316">
        <v>107212</v>
      </c>
      <c r="AE46" s="316">
        <v>443399</v>
      </c>
      <c r="AF46" s="316">
        <v>156318</v>
      </c>
      <c r="AG46" s="316">
        <v>469828</v>
      </c>
      <c r="AH46" s="316">
        <v>162744</v>
      </c>
      <c r="AI46" s="316">
        <v>286534</v>
      </c>
      <c r="AJ46" s="316">
        <v>79824</v>
      </c>
      <c r="AL46" s="75">
        <v>461220</v>
      </c>
      <c r="AM46" s="75">
        <v>187139</v>
      </c>
      <c r="AN46" s="75">
        <v>460425</v>
      </c>
      <c r="AO46" s="75">
        <v>159890</v>
      </c>
      <c r="AP46" s="75">
        <v>458613</v>
      </c>
      <c r="AQ46" s="75">
        <v>162446</v>
      </c>
      <c r="AR46" s="75">
        <v>299430</v>
      </c>
      <c r="AS46" s="75">
        <v>82589</v>
      </c>
      <c r="AU46" s="309">
        <v>346632</v>
      </c>
      <c r="AV46" s="309">
        <v>110585</v>
      </c>
      <c r="AW46" s="309">
        <v>444116</v>
      </c>
      <c r="AX46" s="309">
        <v>151125</v>
      </c>
      <c r="AY46" s="309">
        <v>435131</v>
      </c>
      <c r="AZ46" s="309">
        <v>148456</v>
      </c>
      <c r="BA46" s="309">
        <v>276474</v>
      </c>
      <c r="BB46" s="309">
        <v>73104</v>
      </c>
      <c r="BD46" s="75">
        <v>347668</v>
      </c>
      <c r="BE46" s="75">
        <v>112378</v>
      </c>
      <c r="BF46" s="75">
        <v>414520</v>
      </c>
      <c r="BG46" s="75">
        <v>142363</v>
      </c>
      <c r="BH46" s="75">
        <v>431056</v>
      </c>
      <c r="BI46" s="75">
        <v>144772</v>
      </c>
      <c r="BJ46" s="75">
        <v>259711</v>
      </c>
      <c r="BK46" s="75">
        <v>69600</v>
      </c>
      <c r="BM46" s="75">
        <v>292020</v>
      </c>
      <c r="BN46" s="75">
        <v>85289</v>
      </c>
      <c r="BO46" s="75">
        <v>315638</v>
      </c>
      <c r="BP46" s="75">
        <v>97396</v>
      </c>
      <c r="BQ46" s="310">
        <v>339915</v>
      </c>
      <c r="BR46" s="310">
        <v>104560</v>
      </c>
      <c r="BS46" s="75">
        <v>311380</v>
      </c>
      <c r="BT46" s="75">
        <v>72077</v>
      </c>
      <c r="BV46">
        <v>300982</v>
      </c>
      <c r="BW46">
        <v>78482</v>
      </c>
      <c r="BX46">
        <v>334811</v>
      </c>
      <c r="BY46">
        <v>95158</v>
      </c>
      <c r="BZ46">
        <v>398029</v>
      </c>
      <c r="CA46">
        <v>119324</v>
      </c>
      <c r="CB46">
        <v>283011</v>
      </c>
      <c r="CC46">
        <v>65827</v>
      </c>
      <c r="CE46">
        <v>424752</v>
      </c>
      <c r="CF46">
        <v>111632</v>
      </c>
      <c r="CG46" s="75">
        <v>473751</v>
      </c>
      <c r="CH46" s="75">
        <v>110275</v>
      </c>
      <c r="CI46" s="75">
        <v>477814</v>
      </c>
      <c r="CJ46" s="75">
        <v>109736</v>
      </c>
    </row>
    <row r="47" spans="1:90" x14ac:dyDescent="0.6">
      <c r="A47" s="3" t="s">
        <v>62</v>
      </c>
      <c r="B47" s="305">
        <v>294709</v>
      </c>
      <c r="C47" s="305">
        <v>175002</v>
      </c>
      <c r="D47" s="75">
        <v>328760</v>
      </c>
      <c r="E47" s="75">
        <v>194047</v>
      </c>
      <c r="F47" s="75">
        <v>420194</v>
      </c>
      <c r="G47" s="75">
        <v>186593</v>
      </c>
      <c r="H47" s="75">
        <v>371703</v>
      </c>
      <c r="I47" s="75">
        <v>160962</v>
      </c>
      <c r="K47" s="316">
        <v>430439</v>
      </c>
      <c r="L47" s="316">
        <v>185897</v>
      </c>
      <c r="M47" s="316">
        <v>411023</v>
      </c>
      <c r="N47" s="316">
        <v>173431</v>
      </c>
      <c r="O47" s="316">
        <v>432552</v>
      </c>
      <c r="P47" s="316">
        <v>178718</v>
      </c>
      <c r="Q47" s="316">
        <v>403081</v>
      </c>
      <c r="R47" s="316">
        <v>166537</v>
      </c>
      <c r="T47" s="316">
        <v>432284</v>
      </c>
      <c r="U47" s="316">
        <v>178100</v>
      </c>
      <c r="V47" s="316">
        <v>481237</v>
      </c>
      <c r="W47" s="316">
        <v>197580</v>
      </c>
      <c r="X47" s="316">
        <v>482482</v>
      </c>
      <c r="Y47" s="316">
        <v>195715</v>
      </c>
      <c r="Z47" s="316">
        <v>492110</v>
      </c>
      <c r="AA47" s="316">
        <v>205955</v>
      </c>
      <c r="AC47" s="316">
        <v>457312</v>
      </c>
      <c r="AD47" s="316">
        <v>188523</v>
      </c>
      <c r="AE47" s="316">
        <v>501018</v>
      </c>
      <c r="AF47" s="316">
        <v>208484</v>
      </c>
      <c r="AG47" s="316">
        <v>506006</v>
      </c>
      <c r="AH47" s="316">
        <v>209113</v>
      </c>
      <c r="AI47" s="316">
        <v>428082</v>
      </c>
      <c r="AJ47" s="316">
        <v>175794</v>
      </c>
      <c r="AL47" s="75">
        <v>461220</v>
      </c>
      <c r="AM47" s="75">
        <v>187139</v>
      </c>
      <c r="AN47" s="75">
        <v>474167</v>
      </c>
      <c r="AO47" s="75">
        <v>192165</v>
      </c>
      <c r="AP47" s="75">
        <v>511492</v>
      </c>
      <c r="AQ47" s="75">
        <v>208063</v>
      </c>
      <c r="AR47" s="75">
        <v>391177</v>
      </c>
      <c r="AS47" s="75">
        <v>165575</v>
      </c>
      <c r="AU47" s="309">
        <v>433209</v>
      </c>
      <c r="AV47" s="309">
        <v>176585</v>
      </c>
      <c r="AW47" s="309">
        <v>483085</v>
      </c>
      <c r="AX47" s="309">
        <v>195481</v>
      </c>
      <c r="AY47" s="309">
        <v>458034</v>
      </c>
      <c r="AZ47" s="309">
        <v>186582</v>
      </c>
      <c r="BA47" s="309">
        <v>399989</v>
      </c>
      <c r="BB47" s="309">
        <v>163701</v>
      </c>
      <c r="BD47" s="75">
        <v>453865</v>
      </c>
      <c r="BE47" s="75">
        <v>183329</v>
      </c>
      <c r="BF47" s="75">
        <v>488259</v>
      </c>
      <c r="BG47" s="75">
        <v>197545</v>
      </c>
      <c r="BH47" s="75">
        <v>485622</v>
      </c>
      <c r="BI47" s="75">
        <v>195432</v>
      </c>
      <c r="BJ47" s="75">
        <v>407079</v>
      </c>
      <c r="BK47" s="75">
        <v>167405</v>
      </c>
      <c r="BM47" s="75">
        <v>450452</v>
      </c>
      <c r="BN47" s="75">
        <v>181397</v>
      </c>
      <c r="BO47" s="75">
        <v>475722</v>
      </c>
      <c r="BP47" s="75">
        <v>193319</v>
      </c>
      <c r="BQ47" s="310">
        <v>462461</v>
      </c>
      <c r="BR47" s="310">
        <v>187923</v>
      </c>
      <c r="BS47" s="75">
        <v>519399</v>
      </c>
      <c r="BT47" s="75">
        <v>189911</v>
      </c>
      <c r="BV47">
        <v>524174</v>
      </c>
      <c r="BW47">
        <v>190092</v>
      </c>
      <c r="BX47">
        <v>530184</v>
      </c>
      <c r="BY47">
        <v>192898</v>
      </c>
      <c r="BZ47">
        <v>542772</v>
      </c>
      <c r="CA47">
        <v>196459</v>
      </c>
      <c r="CB47">
        <v>496462</v>
      </c>
      <c r="CC47">
        <v>185891</v>
      </c>
      <c r="CE47">
        <v>664966</v>
      </c>
      <c r="CF47">
        <v>211560</v>
      </c>
      <c r="CG47" s="75">
        <v>792689</v>
      </c>
      <c r="CH47" s="75">
        <v>226821</v>
      </c>
      <c r="CI47" s="75">
        <v>788256</v>
      </c>
      <c r="CJ47" s="75">
        <v>230914</v>
      </c>
    </row>
    <row r="48" spans="1:90" x14ac:dyDescent="0.6">
      <c r="A48" s="3" t="s">
        <v>63</v>
      </c>
      <c r="B48" s="305">
        <v>1247</v>
      </c>
      <c r="C48" s="305">
        <v>24935</v>
      </c>
      <c r="D48">
        <v>973</v>
      </c>
      <c r="E48" s="75">
        <v>19469</v>
      </c>
      <c r="F48">
        <v>812</v>
      </c>
      <c r="G48" s="75">
        <v>16235</v>
      </c>
      <c r="H48">
        <v>794</v>
      </c>
      <c r="I48" s="75">
        <v>15877</v>
      </c>
      <c r="K48" s="316">
        <v>1170</v>
      </c>
      <c r="L48" s="316">
        <v>23385</v>
      </c>
      <c r="M48" s="317">
        <v>818</v>
      </c>
      <c r="N48" s="316">
        <v>16354</v>
      </c>
      <c r="O48" s="317">
        <v>737</v>
      </c>
      <c r="P48" s="316">
        <v>14737</v>
      </c>
      <c r="Q48" s="317">
        <v>552</v>
      </c>
      <c r="R48" s="316">
        <v>11033</v>
      </c>
      <c r="T48" s="317">
        <v>747</v>
      </c>
      <c r="U48" s="316">
        <v>14947</v>
      </c>
      <c r="V48" s="317">
        <v>771</v>
      </c>
      <c r="W48" s="316">
        <v>15417</v>
      </c>
      <c r="X48" s="317">
        <v>724</v>
      </c>
      <c r="Y48" s="316">
        <v>14478</v>
      </c>
      <c r="Z48" s="317">
        <v>668</v>
      </c>
      <c r="AA48" s="316">
        <v>13354</v>
      </c>
      <c r="AC48" s="317">
        <v>692</v>
      </c>
      <c r="AD48" s="316">
        <v>13850</v>
      </c>
      <c r="AE48" s="317">
        <v>818</v>
      </c>
      <c r="AF48" s="316">
        <v>16358</v>
      </c>
      <c r="AG48" s="317">
        <v>849</v>
      </c>
      <c r="AH48" s="316">
        <v>16978</v>
      </c>
      <c r="AI48" s="317">
        <v>904</v>
      </c>
      <c r="AJ48" s="316">
        <v>18071</v>
      </c>
      <c r="AL48">
        <v>846</v>
      </c>
      <c r="AM48" s="75">
        <v>16929</v>
      </c>
      <c r="AN48">
        <v>795</v>
      </c>
      <c r="AO48" s="75">
        <v>15906</v>
      </c>
      <c r="AP48" s="75">
        <v>1220</v>
      </c>
      <c r="AQ48" s="75">
        <v>24402</v>
      </c>
      <c r="AR48">
        <v>887</v>
      </c>
      <c r="AS48" s="75">
        <v>17742</v>
      </c>
      <c r="AU48" s="308">
        <v>806</v>
      </c>
      <c r="AV48" s="309">
        <v>16127</v>
      </c>
      <c r="AW48" s="308">
        <v>993</v>
      </c>
      <c r="AX48" s="309">
        <v>19852</v>
      </c>
      <c r="AY48" s="309">
        <v>51992</v>
      </c>
      <c r="AZ48" s="309">
        <v>18949</v>
      </c>
      <c r="BA48" s="309">
        <v>46491</v>
      </c>
      <c r="BB48" s="309">
        <v>17549</v>
      </c>
      <c r="BD48" s="75">
        <v>143524</v>
      </c>
      <c r="BE48" s="75">
        <v>55234</v>
      </c>
      <c r="BF48" s="75">
        <v>157338</v>
      </c>
      <c r="BG48" s="75">
        <v>59628</v>
      </c>
      <c r="BH48" s="75">
        <v>167947</v>
      </c>
      <c r="BI48" s="75">
        <v>64448</v>
      </c>
      <c r="BJ48" s="75">
        <v>145386</v>
      </c>
      <c r="BK48" s="75">
        <v>55235</v>
      </c>
      <c r="BM48" s="75">
        <v>155649</v>
      </c>
      <c r="BN48" s="75">
        <v>58938</v>
      </c>
      <c r="BO48" s="75">
        <v>174468</v>
      </c>
      <c r="BP48" s="75">
        <v>65725</v>
      </c>
      <c r="BQ48" s="310">
        <v>187799</v>
      </c>
      <c r="BR48" s="310">
        <v>70832</v>
      </c>
      <c r="BS48" s="75">
        <v>174072</v>
      </c>
      <c r="BT48" s="75">
        <v>60130</v>
      </c>
      <c r="BV48">
        <v>182424</v>
      </c>
      <c r="BW48">
        <v>62724</v>
      </c>
      <c r="BX48">
        <v>202079</v>
      </c>
      <c r="BY48">
        <v>70186</v>
      </c>
      <c r="BZ48">
        <v>215929</v>
      </c>
      <c r="CA48">
        <v>73519</v>
      </c>
      <c r="CB48">
        <v>182007</v>
      </c>
      <c r="CC48">
        <v>62228</v>
      </c>
      <c r="CE48">
        <v>261574</v>
      </c>
      <c r="CF48">
        <v>77395</v>
      </c>
      <c r="CG48" s="75">
        <v>288361</v>
      </c>
      <c r="CH48" s="75">
        <v>83452</v>
      </c>
      <c r="CI48" s="75">
        <v>298374</v>
      </c>
      <c r="CJ48" s="75">
        <v>86236</v>
      </c>
    </row>
    <row r="49" spans="1:90" x14ac:dyDescent="0.6">
      <c r="A49" s="3" t="s">
        <v>64</v>
      </c>
      <c r="B49" s="306">
        <v>39</v>
      </c>
      <c r="C49" s="306">
        <v>16</v>
      </c>
      <c r="D49">
        <v>5</v>
      </c>
      <c r="E49">
        <v>2</v>
      </c>
      <c r="F49">
        <v>36</v>
      </c>
      <c r="G49">
        <v>12</v>
      </c>
      <c r="H49">
        <v>0</v>
      </c>
      <c r="I49">
        <v>0</v>
      </c>
      <c r="K49" s="317">
        <v>0</v>
      </c>
      <c r="L49" s="317">
        <v>0</v>
      </c>
      <c r="O49" s="317">
        <v>0</v>
      </c>
      <c r="P49" s="317">
        <v>0</v>
      </c>
      <c r="T49" s="317">
        <v>0</v>
      </c>
      <c r="U49" s="317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 s="308">
        <v>0</v>
      </c>
      <c r="AV49" s="308">
        <v>0</v>
      </c>
      <c r="AW49" s="308">
        <v>0</v>
      </c>
      <c r="AX49" s="308">
        <v>0</v>
      </c>
      <c r="AY49" s="308">
        <v>170</v>
      </c>
      <c r="AZ49" s="308">
        <v>61</v>
      </c>
      <c r="BA49" s="308">
        <v>0</v>
      </c>
      <c r="BB49" s="308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M49">
        <v>0</v>
      </c>
      <c r="BN49">
        <v>0</v>
      </c>
      <c r="BO49">
        <v>11</v>
      </c>
      <c r="BP49">
        <v>5</v>
      </c>
      <c r="BQ49">
        <v>0</v>
      </c>
      <c r="BR49">
        <v>0</v>
      </c>
    </row>
    <row r="50" spans="1:90" x14ac:dyDescent="0.6">
      <c r="A50" s="3" t="s">
        <v>65</v>
      </c>
      <c r="B50" s="305">
        <v>581687</v>
      </c>
      <c r="C50" s="305">
        <v>1032362</v>
      </c>
      <c r="D50" s="75">
        <v>628497</v>
      </c>
      <c r="E50" s="75">
        <v>1134319</v>
      </c>
      <c r="F50" s="75">
        <v>1153327</v>
      </c>
      <c r="G50" s="75">
        <v>1239352</v>
      </c>
      <c r="H50" s="75">
        <v>1023313</v>
      </c>
      <c r="I50" s="75">
        <v>1015246</v>
      </c>
      <c r="K50" s="316">
        <v>1182218</v>
      </c>
      <c r="L50" s="316">
        <v>1136550</v>
      </c>
      <c r="M50" s="316">
        <v>1182879</v>
      </c>
      <c r="N50" s="316">
        <v>1192962</v>
      </c>
      <c r="O50" s="316">
        <v>1249900</v>
      </c>
      <c r="P50" s="316">
        <v>1047580</v>
      </c>
      <c r="Q50" s="316">
        <v>1048505</v>
      </c>
      <c r="R50" s="316">
        <v>880864</v>
      </c>
      <c r="T50" s="316">
        <v>1199592</v>
      </c>
      <c r="U50" s="316">
        <v>983026</v>
      </c>
      <c r="V50" s="316">
        <v>1269200</v>
      </c>
      <c r="W50" s="316">
        <v>1054980</v>
      </c>
      <c r="X50" s="316">
        <v>1351193</v>
      </c>
      <c r="Y50" s="316">
        <v>1124483</v>
      </c>
      <c r="Z50" s="316">
        <v>1044321</v>
      </c>
      <c r="AA50" s="316">
        <v>859232</v>
      </c>
      <c r="AC50" s="316">
        <v>1208358</v>
      </c>
      <c r="AD50" s="316">
        <v>992067</v>
      </c>
      <c r="AE50" s="316">
        <v>1274813</v>
      </c>
      <c r="AF50" s="316">
        <v>1054956</v>
      </c>
      <c r="AG50" s="316">
        <v>1298162</v>
      </c>
      <c r="AH50" s="316">
        <v>1079523</v>
      </c>
      <c r="AI50" s="316">
        <v>1071364</v>
      </c>
      <c r="AJ50" s="316">
        <v>889702</v>
      </c>
      <c r="AL50" s="75">
        <v>1291930</v>
      </c>
      <c r="AM50" s="75">
        <v>1060348</v>
      </c>
      <c r="AN50" s="75">
        <v>1258191</v>
      </c>
      <c r="AO50" s="75">
        <v>1049896</v>
      </c>
      <c r="AP50" s="75">
        <v>1356809</v>
      </c>
      <c r="AQ50" s="75">
        <v>1150033</v>
      </c>
      <c r="AR50" s="75">
        <v>1097937</v>
      </c>
      <c r="AS50" s="75">
        <v>977390</v>
      </c>
      <c r="AU50" s="309">
        <v>1226473</v>
      </c>
      <c r="AV50" s="309">
        <v>1026123</v>
      </c>
      <c r="AW50" s="309">
        <v>1229976</v>
      </c>
      <c r="AX50" s="309">
        <v>1035317</v>
      </c>
      <c r="AY50" s="75">
        <v>1555228</v>
      </c>
      <c r="AZ50" s="75">
        <v>1216248</v>
      </c>
      <c r="BA50" s="75">
        <v>1307789</v>
      </c>
      <c r="BB50" s="75">
        <v>1031840</v>
      </c>
      <c r="BD50" s="75">
        <v>1528581</v>
      </c>
      <c r="BE50" s="75">
        <v>1206151</v>
      </c>
      <c r="BF50" s="75">
        <v>1513038</v>
      </c>
      <c r="BG50" s="75">
        <v>1190102</v>
      </c>
      <c r="BH50" s="75">
        <v>1695812</v>
      </c>
      <c r="BI50" s="75">
        <v>1325416</v>
      </c>
      <c r="BJ50" s="75">
        <v>1345973</v>
      </c>
      <c r="BK50" s="75">
        <v>1060984</v>
      </c>
      <c r="BM50" s="75">
        <v>1532041</v>
      </c>
      <c r="BN50" s="75">
        <v>1186952</v>
      </c>
      <c r="BO50" s="75">
        <v>1594007</v>
      </c>
      <c r="BP50" s="75">
        <v>1243666</v>
      </c>
      <c r="BQ50" s="310">
        <v>1595410</v>
      </c>
      <c r="BR50" s="310">
        <v>1248474</v>
      </c>
      <c r="BS50" s="75">
        <v>2053760</v>
      </c>
      <c r="BT50" s="75">
        <v>1155152</v>
      </c>
      <c r="BV50">
        <v>2290438</v>
      </c>
      <c r="BW50">
        <v>1289096</v>
      </c>
      <c r="BX50">
        <v>2262256</v>
      </c>
      <c r="BY50">
        <v>1271704</v>
      </c>
      <c r="BZ50">
        <v>2556323</v>
      </c>
      <c r="CA50">
        <v>1432620</v>
      </c>
      <c r="CB50">
        <v>2132040</v>
      </c>
      <c r="CC50">
        <v>1233631</v>
      </c>
      <c r="CE50">
        <v>5033215</v>
      </c>
      <c r="CF50">
        <v>2323834</v>
      </c>
      <c r="CG50" s="75">
        <v>4325677</v>
      </c>
      <c r="CH50" s="75">
        <v>1734949</v>
      </c>
      <c r="CI50" s="75">
        <v>5214321</v>
      </c>
      <c r="CJ50" s="75">
        <v>2151779</v>
      </c>
    </row>
    <row r="51" spans="1:90" x14ac:dyDescent="0.6">
      <c r="A51" s="3" t="s">
        <v>66</v>
      </c>
      <c r="B51" s="305">
        <v>387865</v>
      </c>
      <c r="C51" s="305">
        <v>752299</v>
      </c>
      <c r="D51" s="75">
        <v>416606</v>
      </c>
      <c r="E51" s="75">
        <v>818853</v>
      </c>
      <c r="F51" s="75">
        <v>610761</v>
      </c>
      <c r="G51" s="75">
        <v>943620</v>
      </c>
      <c r="H51" s="75">
        <v>548898</v>
      </c>
      <c r="I51" s="75">
        <v>802072</v>
      </c>
      <c r="K51" s="316">
        <v>631120</v>
      </c>
      <c r="L51" s="316">
        <v>885808</v>
      </c>
      <c r="M51" s="316">
        <v>641969</v>
      </c>
      <c r="N51" s="316">
        <v>932929</v>
      </c>
      <c r="O51" s="316">
        <v>685544</v>
      </c>
      <c r="P51" s="316">
        <v>802537</v>
      </c>
      <c r="Q51" s="316">
        <v>566461</v>
      </c>
      <c r="R51" s="316">
        <v>644366</v>
      </c>
      <c r="T51" s="316">
        <v>630650</v>
      </c>
      <c r="U51" s="316">
        <v>716022</v>
      </c>
      <c r="V51" s="316">
        <v>693715</v>
      </c>
      <c r="W51" s="316">
        <v>774463</v>
      </c>
      <c r="X51" s="316">
        <v>700612</v>
      </c>
      <c r="Y51" s="316">
        <v>797290</v>
      </c>
      <c r="Z51" s="316">
        <v>604492</v>
      </c>
      <c r="AA51" s="316">
        <v>661385</v>
      </c>
      <c r="AC51" s="316">
        <v>611365</v>
      </c>
      <c r="AD51" s="316">
        <v>689974</v>
      </c>
      <c r="AE51" s="316">
        <v>714995</v>
      </c>
      <c r="AF51" s="316">
        <v>780624</v>
      </c>
      <c r="AG51" s="316">
        <v>778988</v>
      </c>
      <c r="AH51" s="316">
        <v>876788</v>
      </c>
      <c r="AI51" s="316">
        <v>638033</v>
      </c>
      <c r="AJ51" s="316">
        <v>709960</v>
      </c>
      <c r="AL51" s="75">
        <v>697969</v>
      </c>
      <c r="AM51" s="75">
        <v>779068</v>
      </c>
      <c r="AN51" s="75">
        <v>717468</v>
      </c>
      <c r="AO51" s="75">
        <v>811841</v>
      </c>
      <c r="AP51" s="75">
        <v>783534</v>
      </c>
      <c r="AQ51" s="75">
        <v>864225</v>
      </c>
      <c r="AR51" s="75">
        <v>626123</v>
      </c>
      <c r="AS51" s="75">
        <v>730137</v>
      </c>
      <c r="AU51" s="309">
        <v>712311</v>
      </c>
      <c r="AV51" s="309">
        <v>801683</v>
      </c>
      <c r="AW51" s="309">
        <v>743741</v>
      </c>
      <c r="AX51" s="309">
        <v>808680</v>
      </c>
      <c r="AY51" s="75">
        <v>1657259</v>
      </c>
      <c r="AZ51" s="75">
        <v>1313904</v>
      </c>
      <c r="BA51" s="75">
        <v>1497073</v>
      </c>
      <c r="BB51" s="75">
        <v>1190722</v>
      </c>
      <c r="BD51" s="75">
        <v>1651008</v>
      </c>
      <c r="BE51" s="75">
        <v>1313366</v>
      </c>
      <c r="BF51" s="75">
        <v>1683276</v>
      </c>
      <c r="BG51" s="75">
        <v>1335571</v>
      </c>
      <c r="BH51" s="75">
        <v>1851505</v>
      </c>
      <c r="BI51" s="75">
        <v>1477224</v>
      </c>
      <c r="BJ51" s="75">
        <v>1532027</v>
      </c>
      <c r="BK51" s="75">
        <v>1214662</v>
      </c>
      <c r="BM51" s="75">
        <v>1716915</v>
      </c>
      <c r="BN51" s="75">
        <v>1369103</v>
      </c>
      <c r="BO51" s="75">
        <v>1762845</v>
      </c>
      <c r="BP51" s="75">
        <v>1398856</v>
      </c>
      <c r="BQ51" s="310">
        <v>1790498</v>
      </c>
      <c r="BR51" s="310">
        <v>1431776</v>
      </c>
      <c r="BS51" s="75">
        <v>2510192</v>
      </c>
      <c r="BT51" s="75">
        <v>1387410</v>
      </c>
      <c r="BV51">
        <v>2633579</v>
      </c>
      <c r="BW51">
        <v>1463586</v>
      </c>
      <c r="BX51">
        <v>2720886</v>
      </c>
      <c r="BY51">
        <v>1509486</v>
      </c>
      <c r="BZ51">
        <v>3091825</v>
      </c>
      <c r="CA51">
        <v>1715085</v>
      </c>
      <c r="CB51">
        <v>2714056</v>
      </c>
      <c r="CC51">
        <v>1505561</v>
      </c>
      <c r="CE51">
        <v>4491962</v>
      </c>
      <c r="CF51">
        <v>1992500</v>
      </c>
      <c r="CG51" s="75">
        <v>5272915</v>
      </c>
      <c r="CH51" s="75">
        <v>2206098</v>
      </c>
      <c r="CI51" s="75">
        <v>5465057</v>
      </c>
      <c r="CJ51" s="75">
        <v>2295164</v>
      </c>
    </row>
    <row r="52" spans="1:90" x14ac:dyDescent="0.6">
      <c r="A52" s="3" t="s">
        <v>67</v>
      </c>
      <c r="B52" s="305">
        <v>242950</v>
      </c>
      <c r="C52" s="305">
        <v>158808</v>
      </c>
      <c r="D52" s="75">
        <v>188095</v>
      </c>
      <c r="E52" s="75">
        <v>103551</v>
      </c>
      <c r="F52" s="75">
        <v>253792</v>
      </c>
      <c r="G52" s="75">
        <v>129249</v>
      </c>
      <c r="H52" s="75">
        <v>293221</v>
      </c>
      <c r="I52" s="75">
        <v>172129</v>
      </c>
      <c r="K52" s="316">
        <v>391237</v>
      </c>
      <c r="L52" s="316">
        <v>231188</v>
      </c>
      <c r="M52" s="316">
        <v>277880</v>
      </c>
      <c r="N52" s="316">
        <v>147221</v>
      </c>
      <c r="O52" s="316">
        <v>333699</v>
      </c>
      <c r="P52" s="316">
        <v>178717</v>
      </c>
      <c r="Q52" s="316">
        <v>328007</v>
      </c>
      <c r="R52" s="316">
        <v>180865</v>
      </c>
      <c r="T52" s="316">
        <v>385849</v>
      </c>
      <c r="U52" s="316">
        <v>215379</v>
      </c>
      <c r="V52" s="316">
        <v>299863</v>
      </c>
      <c r="W52" s="316">
        <v>156411</v>
      </c>
      <c r="X52" s="316">
        <v>328933</v>
      </c>
      <c r="Y52" s="316">
        <v>176684</v>
      </c>
      <c r="Z52" s="316">
        <v>352302</v>
      </c>
      <c r="AA52" s="316">
        <v>195733</v>
      </c>
      <c r="AC52" s="316">
        <v>387271</v>
      </c>
      <c r="AD52" s="316">
        <v>219308</v>
      </c>
      <c r="AE52" s="316">
        <v>313714</v>
      </c>
      <c r="AF52" s="316">
        <v>16886</v>
      </c>
      <c r="AG52" s="316">
        <v>307653</v>
      </c>
      <c r="AH52" s="316">
        <v>165249</v>
      </c>
      <c r="AI52" s="316">
        <v>380098</v>
      </c>
      <c r="AJ52" s="316">
        <v>213539</v>
      </c>
      <c r="AL52" s="75">
        <v>374045</v>
      </c>
      <c r="AM52" s="75">
        <v>209391</v>
      </c>
      <c r="AN52" s="75">
        <v>242821</v>
      </c>
      <c r="AO52" s="75">
        <v>124328</v>
      </c>
      <c r="AP52" s="75">
        <v>285578</v>
      </c>
      <c r="AQ52" s="75">
        <v>153052</v>
      </c>
      <c r="AR52" s="75">
        <v>349801</v>
      </c>
      <c r="AS52" s="75">
        <v>191987</v>
      </c>
      <c r="AU52" s="309">
        <v>382323</v>
      </c>
      <c r="AV52" s="309">
        <v>216833</v>
      </c>
      <c r="AW52" s="309">
        <v>275899</v>
      </c>
      <c r="AX52" s="309">
        <v>147976</v>
      </c>
      <c r="AY52" s="75">
        <v>238673</v>
      </c>
      <c r="AZ52" s="75">
        <v>126654</v>
      </c>
      <c r="BA52" s="75">
        <v>354666</v>
      </c>
      <c r="BB52" s="75">
        <v>193181</v>
      </c>
      <c r="BD52" s="75">
        <v>392060</v>
      </c>
      <c r="BE52" s="75">
        <v>223545</v>
      </c>
      <c r="BF52" s="75">
        <v>285445</v>
      </c>
      <c r="BG52" s="75">
        <v>158661</v>
      </c>
      <c r="BH52" s="75">
        <v>298566</v>
      </c>
      <c r="BI52" s="75">
        <v>167315</v>
      </c>
      <c r="BJ52" s="75">
        <v>375748</v>
      </c>
      <c r="BK52" s="75">
        <v>202473</v>
      </c>
      <c r="BM52" s="75">
        <v>415333</v>
      </c>
      <c r="BN52" s="75">
        <v>234441</v>
      </c>
      <c r="BO52" s="75">
        <v>306990</v>
      </c>
      <c r="BP52" s="75">
        <v>163230</v>
      </c>
      <c r="BQ52" s="310">
        <v>316399</v>
      </c>
      <c r="BR52" s="310">
        <v>173657</v>
      </c>
      <c r="BS52" s="75">
        <v>395069</v>
      </c>
      <c r="BT52" s="75">
        <v>187161</v>
      </c>
      <c r="BV52">
        <v>456107</v>
      </c>
      <c r="BW52">
        <v>218495</v>
      </c>
      <c r="BX52">
        <v>335380</v>
      </c>
      <c r="BY52">
        <v>158730</v>
      </c>
      <c r="BZ52">
        <v>290369</v>
      </c>
      <c r="CA52">
        <v>139361</v>
      </c>
      <c r="CB52">
        <v>406441</v>
      </c>
      <c r="CC52">
        <v>192298</v>
      </c>
      <c r="CE52">
        <v>666966</v>
      </c>
      <c r="CF52">
        <v>257397</v>
      </c>
      <c r="CG52" s="75">
        <v>608449</v>
      </c>
      <c r="CH52" s="75">
        <v>211239</v>
      </c>
      <c r="CI52" s="75">
        <v>572442</v>
      </c>
      <c r="CJ52" s="75">
        <v>191658</v>
      </c>
    </row>
    <row r="53" spans="1:90" x14ac:dyDescent="0.6">
      <c r="A53" s="3" t="s">
        <v>68</v>
      </c>
      <c r="B53" s="305">
        <v>32640</v>
      </c>
      <c r="C53" s="305">
        <v>21818</v>
      </c>
      <c r="D53" s="75">
        <v>35366</v>
      </c>
      <c r="E53" s="75">
        <v>22774</v>
      </c>
      <c r="F53" s="75">
        <v>40348</v>
      </c>
      <c r="G53" s="75">
        <v>20643</v>
      </c>
      <c r="H53" s="75">
        <v>39760</v>
      </c>
      <c r="I53" s="75">
        <v>19752</v>
      </c>
      <c r="K53" s="316">
        <v>35731</v>
      </c>
      <c r="L53" s="316">
        <v>18567</v>
      </c>
      <c r="M53" s="316">
        <v>39630</v>
      </c>
      <c r="N53" s="316">
        <v>19998</v>
      </c>
      <c r="O53" s="316">
        <v>42311</v>
      </c>
      <c r="P53" s="316">
        <v>19328</v>
      </c>
      <c r="Q53" s="316">
        <v>36387</v>
      </c>
      <c r="R53" s="316">
        <v>16918</v>
      </c>
      <c r="T53" s="316">
        <v>41427</v>
      </c>
      <c r="U53" s="316">
        <v>19519</v>
      </c>
      <c r="V53" s="316">
        <v>41198</v>
      </c>
      <c r="W53" s="316">
        <v>18572</v>
      </c>
      <c r="X53" s="316">
        <v>37458</v>
      </c>
      <c r="Y53" s="316">
        <v>17324</v>
      </c>
      <c r="Z53" s="316">
        <v>41138</v>
      </c>
      <c r="AA53" s="316">
        <v>18525</v>
      </c>
      <c r="AC53" s="316">
        <v>41394</v>
      </c>
      <c r="AD53" s="316">
        <v>19139</v>
      </c>
      <c r="AE53" s="316">
        <v>37242</v>
      </c>
      <c r="AF53" s="316">
        <v>16886</v>
      </c>
      <c r="AG53" s="316">
        <v>11664</v>
      </c>
      <c r="AH53" s="316">
        <v>5157</v>
      </c>
      <c r="AI53" s="316">
        <v>2669</v>
      </c>
      <c r="AJ53" s="316">
        <v>1003</v>
      </c>
      <c r="AL53" s="75">
        <v>48548</v>
      </c>
      <c r="AM53" s="75">
        <v>24280</v>
      </c>
      <c r="AN53" s="75">
        <v>45684</v>
      </c>
      <c r="AO53" s="75">
        <v>20734</v>
      </c>
      <c r="AP53" s="75">
        <v>46630</v>
      </c>
      <c r="AQ53" s="75">
        <v>21123</v>
      </c>
      <c r="AR53" s="75">
        <v>39297</v>
      </c>
      <c r="AS53" s="75">
        <v>18075</v>
      </c>
      <c r="AU53" s="309">
        <v>47084</v>
      </c>
      <c r="AV53" s="309">
        <v>22089</v>
      </c>
      <c r="AW53" s="309">
        <v>48469</v>
      </c>
      <c r="AX53" s="309">
        <v>21869</v>
      </c>
      <c r="AY53" s="75">
        <v>37214</v>
      </c>
      <c r="AZ53" s="75">
        <v>16740</v>
      </c>
      <c r="BA53" s="75">
        <v>50783</v>
      </c>
      <c r="BB53" s="75">
        <v>23708</v>
      </c>
      <c r="BD53" s="75">
        <v>48448</v>
      </c>
      <c r="BE53" s="75">
        <v>22871</v>
      </c>
      <c r="BF53" s="75">
        <v>45006</v>
      </c>
      <c r="BG53" s="75">
        <v>20753</v>
      </c>
      <c r="BH53" s="75">
        <v>40402</v>
      </c>
      <c r="BI53" s="75">
        <v>19622</v>
      </c>
      <c r="BJ53" s="75">
        <v>41645</v>
      </c>
      <c r="BK53" s="75">
        <v>18795</v>
      </c>
      <c r="BM53" s="75">
        <v>67400</v>
      </c>
      <c r="BN53" s="75">
        <v>48753</v>
      </c>
      <c r="BO53" s="75">
        <v>30936</v>
      </c>
      <c r="BP53" s="75">
        <v>15802</v>
      </c>
      <c r="BQ53" s="310">
        <v>42108</v>
      </c>
      <c r="BR53" s="310">
        <v>19062</v>
      </c>
      <c r="BS53" s="75">
        <v>50779</v>
      </c>
      <c r="BT53" s="75">
        <v>21249</v>
      </c>
      <c r="BV53">
        <v>45127</v>
      </c>
      <c r="BW53">
        <v>17766</v>
      </c>
      <c r="BX53">
        <v>46942</v>
      </c>
      <c r="BY53">
        <v>18787</v>
      </c>
      <c r="BZ53">
        <v>51825</v>
      </c>
      <c r="CA53">
        <v>21150</v>
      </c>
      <c r="CB53">
        <v>54953</v>
      </c>
      <c r="CC53">
        <v>22394</v>
      </c>
      <c r="CE53">
        <v>57797</v>
      </c>
      <c r="CF53">
        <v>20127</v>
      </c>
      <c r="CG53" s="75">
        <v>80465</v>
      </c>
      <c r="CH53" s="75">
        <v>25257</v>
      </c>
      <c r="CI53" s="75">
        <v>79517</v>
      </c>
      <c r="CJ53" s="75">
        <v>24816</v>
      </c>
    </row>
    <row r="54" spans="1:90" x14ac:dyDescent="0.6">
      <c r="A54" s="3" t="s">
        <v>69</v>
      </c>
      <c r="B54" s="305">
        <v>1667</v>
      </c>
      <c r="C54" s="305">
        <v>33347</v>
      </c>
      <c r="D54" s="75">
        <v>4012</v>
      </c>
      <c r="E54" s="75">
        <v>80237</v>
      </c>
      <c r="F54" s="75">
        <v>1998</v>
      </c>
      <c r="G54" s="75">
        <v>39962</v>
      </c>
      <c r="H54" s="75">
        <v>1404</v>
      </c>
      <c r="I54" s="75">
        <v>28078</v>
      </c>
      <c r="K54" s="316">
        <v>1594</v>
      </c>
      <c r="L54" s="316">
        <v>31854</v>
      </c>
      <c r="M54" s="316">
        <v>1421</v>
      </c>
      <c r="N54" s="316">
        <v>28388</v>
      </c>
      <c r="O54" s="316">
        <v>1961</v>
      </c>
      <c r="P54" s="316">
        <v>39209</v>
      </c>
      <c r="Q54" s="316">
        <v>1393</v>
      </c>
      <c r="R54" s="316">
        <v>27825</v>
      </c>
      <c r="T54" s="316">
        <v>1421</v>
      </c>
      <c r="U54" s="316">
        <v>28428</v>
      </c>
      <c r="V54" s="316">
        <v>1409</v>
      </c>
      <c r="W54" s="316">
        <v>28176</v>
      </c>
      <c r="X54" s="316">
        <v>1856</v>
      </c>
      <c r="Y54" s="316">
        <v>37128</v>
      </c>
      <c r="Z54" s="316">
        <v>1631</v>
      </c>
      <c r="AA54" s="316">
        <v>32623</v>
      </c>
      <c r="AC54" s="316">
        <v>1253</v>
      </c>
      <c r="AD54" s="316">
        <v>25061</v>
      </c>
      <c r="AE54" s="316">
        <v>1296</v>
      </c>
      <c r="AF54" s="316">
        <v>25915</v>
      </c>
      <c r="AG54" s="316">
        <v>1636</v>
      </c>
      <c r="AH54" s="316">
        <v>32729</v>
      </c>
      <c r="AI54" s="316">
        <v>1285</v>
      </c>
      <c r="AJ54" s="316">
        <v>25702</v>
      </c>
      <c r="AL54" s="75">
        <v>1247</v>
      </c>
      <c r="AM54" s="75">
        <v>24939</v>
      </c>
      <c r="AN54" s="75">
        <v>1392</v>
      </c>
      <c r="AO54" s="75">
        <v>27849</v>
      </c>
      <c r="AP54" s="75">
        <v>1641</v>
      </c>
      <c r="AQ54" s="75">
        <v>32815</v>
      </c>
      <c r="AR54" s="75">
        <v>1306</v>
      </c>
      <c r="AS54" s="75">
        <v>26120</v>
      </c>
      <c r="AU54" s="309">
        <v>1297</v>
      </c>
      <c r="AV54" s="309">
        <v>25946</v>
      </c>
      <c r="AW54" s="309">
        <v>1366</v>
      </c>
      <c r="AX54" s="309">
        <v>27312</v>
      </c>
      <c r="AY54" s="75">
        <v>70206</v>
      </c>
      <c r="AZ54" s="75">
        <v>58397</v>
      </c>
      <c r="BA54" s="75">
        <v>84763</v>
      </c>
      <c r="BB54" s="75">
        <v>60996</v>
      </c>
      <c r="BD54" s="75">
        <v>79854</v>
      </c>
      <c r="BE54" s="75">
        <v>60859</v>
      </c>
      <c r="BF54" s="75">
        <v>55294</v>
      </c>
      <c r="BG54" s="75">
        <v>40417</v>
      </c>
      <c r="BH54" s="75">
        <v>110310</v>
      </c>
      <c r="BI54" s="75">
        <v>79606</v>
      </c>
      <c r="BJ54" s="75">
        <v>77190</v>
      </c>
      <c r="BK54" s="75">
        <v>58175</v>
      </c>
      <c r="BM54" s="75">
        <v>109394</v>
      </c>
      <c r="BN54" s="75">
        <v>78686</v>
      </c>
      <c r="BO54" s="75">
        <v>61622</v>
      </c>
      <c r="BP54" s="75">
        <v>44224</v>
      </c>
      <c r="BQ54" s="310">
        <v>133917</v>
      </c>
      <c r="BR54" s="310">
        <v>96993</v>
      </c>
      <c r="BS54" s="75">
        <v>122758</v>
      </c>
      <c r="BT54" s="75">
        <v>68974</v>
      </c>
      <c r="BV54">
        <v>128128</v>
      </c>
      <c r="BW54">
        <v>73202</v>
      </c>
      <c r="BX54">
        <v>73701</v>
      </c>
      <c r="BY54">
        <v>42694</v>
      </c>
      <c r="BZ54">
        <v>122758</v>
      </c>
      <c r="CA54">
        <v>68974</v>
      </c>
      <c r="CB54">
        <v>115511</v>
      </c>
      <c r="CC54">
        <v>69872</v>
      </c>
      <c r="CE54">
        <v>296236</v>
      </c>
      <c r="CF54">
        <v>137917</v>
      </c>
      <c r="CG54" s="75">
        <v>190013</v>
      </c>
      <c r="CH54" s="75">
        <v>77740</v>
      </c>
      <c r="CI54" s="75">
        <v>322890</v>
      </c>
      <c r="CJ54" s="75">
        <v>135448</v>
      </c>
    </row>
    <row r="55" spans="1:90" x14ac:dyDescent="0.6">
      <c r="A55" s="3" t="s">
        <v>70</v>
      </c>
      <c r="AY55" s="309">
        <v>86474</v>
      </c>
      <c r="AZ55" s="309">
        <v>62469</v>
      </c>
      <c r="BA55" s="309">
        <v>22984</v>
      </c>
      <c r="BB55" s="309">
        <v>16702</v>
      </c>
      <c r="BD55" s="75">
        <v>69898</v>
      </c>
      <c r="BE55" s="75">
        <v>49735</v>
      </c>
      <c r="BF55" s="75">
        <v>70262</v>
      </c>
      <c r="BG55" s="75">
        <v>49913</v>
      </c>
      <c r="BH55" s="75">
        <v>76077</v>
      </c>
      <c r="BI55" s="75">
        <v>53676</v>
      </c>
      <c r="BJ55" s="75">
        <v>52193</v>
      </c>
      <c r="BK55" s="75">
        <v>37334</v>
      </c>
      <c r="BM55" s="75">
        <v>39796</v>
      </c>
      <c r="BN55" s="75">
        <v>19689</v>
      </c>
      <c r="BO55" s="75">
        <v>50231</v>
      </c>
      <c r="BP55" s="75">
        <v>35856</v>
      </c>
      <c r="BQ55" s="310">
        <v>108256</v>
      </c>
      <c r="BR55" s="310">
        <v>77401</v>
      </c>
      <c r="BS55" s="75">
        <v>121348</v>
      </c>
      <c r="BT55" s="75">
        <v>68479</v>
      </c>
      <c r="BV55">
        <v>142098</v>
      </c>
      <c r="BW55">
        <v>79380</v>
      </c>
      <c r="BX55">
        <v>125021</v>
      </c>
      <c r="BY55">
        <v>70064</v>
      </c>
      <c r="BZ55">
        <v>127836</v>
      </c>
      <c r="CA55">
        <v>72666</v>
      </c>
      <c r="CB55">
        <v>140044</v>
      </c>
      <c r="CC55">
        <v>80339</v>
      </c>
      <c r="CE55">
        <v>217677</v>
      </c>
      <c r="CF55">
        <v>95486</v>
      </c>
      <c r="CG55" s="75">
        <v>254311</v>
      </c>
      <c r="CH55" s="75">
        <v>100866</v>
      </c>
      <c r="CI55" s="75">
        <v>266890</v>
      </c>
      <c r="CJ55" s="75">
        <v>107390</v>
      </c>
    </row>
    <row r="56" spans="1:90" x14ac:dyDescent="0.6">
      <c r="A56" s="3" t="s">
        <v>38</v>
      </c>
      <c r="B56" s="305">
        <v>12096558</v>
      </c>
      <c r="C56" s="305">
        <v>6686320</v>
      </c>
      <c r="D56" s="75">
        <v>11664757</v>
      </c>
      <c r="E56" s="75">
        <v>6553770</v>
      </c>
      <c r="F56" s="75">
        <v>15451485</v>
      </c>
      <c r="G56" s="75">
        <v>6797649</v>
      </c>
      <c r="H56" s="75">
        <v>14942421</v>
      </c>
      <c r="I56" s="75">
        <v>6360871</v>
      </c>
      <c r="K56" s="316">
        <v>16279980</v>
      </c>
      <c r="L56" s="316">
        <v>7032021</v>
      </c>
      <c r="M56" s="316">
        <v>15156450</v>
      </c>
      <c r="N56" s="316">
        <v>6729753</v>
      </c>
      <c r="O56" s="316">
        <v>15360652</v>
      </c>
      <c r="P56" s="316">
        <v>6225749</v>
      </c>
      <c r="Q56" s="316">
        <v>14521234</v>
      </c>
      <c r="R56" s="316">
        <v>5635793</v>
      </c>
      <c r="T56" s="316">
        <v>15492378</v>
      </c>
      <c r="U56" s="316">
        <v>6107541</v>
      </c>
      <c r="V56" s="316">
        <v>15563175</v>
      </c>
      <c r="W56" s="316">
        <v>6212134</v>
      </c>
      <c r="X56" s="316">
        <v>16350868</v>
      </c>
      <c r="Y56" s="316">
        <v>6561193</v>
      </c>
      <c r="Z56" s="316">
        <v>15411353</v>
      </c>
      <c r="AA56" s="316">
        <v>5948251</v>
      </c>
      <c r="AC56" s="316">
        <v>15662824</v>
      </c>
      <c r="AD56" s="316">
        <v>6173728</v>
      </c>
      <c r="AE56" s="316">
        <v>16295732</v>
      </c>
      <c r="AF56" s="316">
        <v>6446885</v>
      </c>
      <c r="AG56" s="316">
        <v>16797317</v>
      </c>
      <c r="AH56" s="316">
        <v>6729871</v>
      </c>
      <c r="AI56" s="316">
        <v>16127155</v>
      </c>
      <c r="AJ56" s="316">
        <v>6196140</v>
      </c>
      <c r="AL56" s="75">
        <v>16806983</v>
      </c>
      <c r="AM56" s="75">
        <v>6596276</v>
      </c>
      <c r="AN56" s="75">
        <v>16321249</v>
      </c>
      <c r="AO56" s="75">
        <v>6455526</v>
      </c>
      <c r="AP56" s="75">
        <v>17639797</v>
      </c>
      <c r="AQ56" s="75">
        <v>6974298</v>
      </c>
      <c r="AR56" s="75">
        <v>16298113</v>
      </c>
      <c r="AS56" s="75">
        <v>6454798</v>
      </c>
      <c r="AU56" s="309">
        <v>16190064</v>
      </c>
      <c r="AV56" s="309">
        <v>6453175</v>
      </c>
      <c r="AW56" s="309">
        <v>17040621</v>
      </c>
      <c r="AX56" s="309">
        <v>6657489</v>
      </c>
      <c r="AY56" s="75">
        <v>18524112</v>
      </c>
      <c r="AZ56" s="75">
        <v>7446647</v>
      </c>
      <c r="BA56" s="75">
        <v>17915438</v>
      </c>
      <c r="BB56" s="75">
        <v>7112445</v>
      </c>
      <c r="BD56" s="75">
        <v>18880764</v>
      </c>
      <c r="BE56" s="75">
        <v>7591177</v>
      </c>
      <c r="BF56" s="75">
        <v>18458123</v>
      </c>
      <c r="BG56" s="75">
        <v>7405879</v>
      </c>
      <c r="BH56" s="75">
        <v>19415415</v>
      </c>
      <c r="BI56" s="75">
        <v>7930697</v>
      </c>
      <c r="BJ56" s="75">
        <v>17738324</v>
      </c>
      <c r="BK56" s="75">
        <v>7094387</v>
      </c>
      <c r="BM56" s="75">
        <v>18372948</v>
      </c>
      <c r="BN56" s="75">
        <v>7499158</v>
      </c>
      <c r="BO56" s="75">
        <v>18391743</v>
      </c>
      <c r="BP56" s="75">
        <v>7477673</v>
      </c>
      <c r="BQ56" s="310">
        <v>18974567</v>
      </c>
      <c r="BR56" s="310">
        <v>7734001</v>
      </c>
      <c r="BS56" s="75">
        <v>22168683</v>
      </c>
      <c r="BT56" s="75">
        <v>7740181</v>
      </c>
      <c r="BV56">
        <v>22120015</v>
      </c>
      <c r="BW56">
        <v>7864857</v>
      </c>
      <c r="BX56">
        <v>22449227</v>
      </c>
      <c r="BY56">
        <v>7928160</v>
      </c>
      <c r="BZ56">
        <v>24004303</v>
      </c>
      <c r="CA56">
        <v>8517621</v>
      </c>
      <c r="CB56">
        <v>22648974</v>
      </c>
      <c r="CC56">
        <v>7994616</v>
      </c>
      <c r="CE56">
        <v>32452197</v>
      </c>
      <c r="CF56">
        <v>10476283</v>
      </c>
      <c r="CG56" s="75">
        <v>34876210</v>
      </c>
      <c r="CH56" s="75">
        <v>10378345</v>
      </c>
      <c r="CI56" s="75">
        <v>36585981</v>
      </c>
      <c r="CJ56" s="75">
        <v>10834859</v>
      </c>
    </row>
    <row r="57" spans="1:90" x14ac:dyDescent="0.6">
      <c r="A57" s="166" t="s">
        <v>39</v>
      </c>
      <c r="B57" s="313">
        <f>SUM(B36,B41,B45,B50:B54)</f>
        <v>12096560</v>
      </c>
      <c r="C57" s="313">
        <f>SUM(C36,C41,C45,C50:C54)</f>
        <v>6686321</v>
      </c>
      <c r="D57" s="313">
        <f t="shared" ref="D57:AX57" si="14">SUM(D36,D41,D45,D50:D54)</f>
        <v>11664756</v>
      </c>
      <c r="E57" s="313">
        <f t="shared" si="14"/>
        <v>6553769</v>
      </c>
      <c r="F57" s="313">
        <f t="shared" si="14"/>
        <v>15451487</v>
      </c>
      <c r="G57" s="313">
        <f t="shared" si="14"/>
        <v>6797647</v>
      </c>
      <c r="H57" s="313">
        <f>SUM(H36,H41,H45,H50:H54)</f>
        <v>14942422</v>
      </c>
      <c r="I57" s="313">
        <f>SUM(I36,I41,I45,I50:I54)</f>
        <v>6360872</v>
      </c>
      <c r="J57" s="305"/>
      <c r="K57" s="313">
        <f t="shared" si="14"/>
        <v>16279981</v>
      </c>
      <c r="L57" s="313">
        <f t="shared" si="14"/>
        <v>8029846</v>
      </c>
      <c r="M57" s="313">
        <f t="shared" si="14"/>
        <v>15156450</v>
      </c>
      <c r="N57" s="313">
        <f t="shared" si="14"/>
        <v>6729752</v>
      </c>
      <c r="O57" s="313">
        <f t="shared" si="14"/>
        <v>15360651</v>
      </c>
      <c r="P57" s="313">
        <f t="shared" si="14"/>
        <v>6225750</v>
      </c>
      <c r="Q57" s="313">
        <f t="shared" si="14"/>
        <v>14521235</v>
      </c>
      <c r="R57" s="313">
        <f t="shared" si="14"/>
        <v>5635794</v>
      </c>
      <c r="S57" s="305"/>
      <c r="T57" s="313">
        <f t="shared" si="14"/>
        <v>15492377</v>
      </c>
      <c r="U57" s="313">
        <f t="shared" si="14"/>
        <v>6107542</v>
      </c>
      <c r="V57" s="313">
        <f t="shared" si="14"/>
        <v>15563175</v>
      </c>
      <c r="W57" s="313">
        <f t="shared" si="14"/>
        <v>6212134</v>
      </c>
      <c r="X57" s="313">
        <f t="shared" si="14"/>
        <v>16350868</v>
      </c>
      <c r="Y57" s="313">
        <f t="shared" si="14"/>
        <v>6561192</v>
      </c>
      <c r="Z57" s="313">
        <f t="shared" si="14"/>
        <v>15411353</v>
      </c>
      <c r="AA57" s="313">
        <f t="shared" si="14"/>
        <v>5948252</v>
      </c>
      <c r="AB57" s="305"/>
      <c r="AC57" s="313">
        <f t="shared" si="14"/>
        <v>15662824</v>
      </c>
      <c r="AD57" s="313">
        <f t="shared" si="14"/>
        <v>6173730</v>
      </c>
      <c r="AE57" s="313">
        <f t="shared" si="14"/>
        <v>16295733</v>
      </c>
      <c r="AF57" s="313">
        <f t="shared" si="14"/>
        <v>6295360</v>
      </c>
      <c r="AG57" s="313">
        <f t="shared" si="14"/>
        <v>16797317</v>
      </c>
      <c r="AH57" s="313">
        <f t="shared" si="14"/>
        <v>6729873</v>
      </c>
      <c r="AI57" s="313">
        <f t="shared" si="14"/>
        <v>16127154</v>
      </c>
      <c r="AJ57" s="313">
        <f t="shared" si="14"/>
        <v>6196142</v>
      </c>
      <c r="AK57" s="305"/>
      <c r="AL57" s="313">
        <f t="shared" si="14"/>
        <v>16911191</v>
      </c>
      <c r="AM57" s="313">
        <f t="shared" si="14"/>
        <v>6660093</v>
      </c>
      <c r="AN57" s="313">
        <f t="shared" si="14"/>
        <v>16321248</v>
      </c>
      <c r="AO57" s="313">
        <f t="shared" si="14"/>
        <v>6455528</v>
      </c>
      <c r="AP57" s="313">
        <f t="shared" si="14"/>
        <v>17639797</v>
      </c>
      <c r="AQ57" s="313">
        <f t="shared" si="14"/>
        <v>6974299</v>
      </c>
      <c r="AR57" s="313">
        <f t="shared" si="14"/>
        <v>16298112</v>
      </c>
      <c r="AS57" s="313">
        <f t="shared" si="14"/>
        <v>6454799</v>
      </c>
      <c r="AT57" s="305"/>
      <c r="AU57" s="313">
        <f t="shared" si="14"/>
        <v>16190065</v>
      </c>
      <c r="AV57" s="313">
        <f t="shared" si="14"/>
        <v>6453175</v>
      </c>
      <c r="AW57" s="313">
        <f t="shared" si="14"/>
        <v>17040622</v>
      </c>
      <c r="AX57" s="313">
        <f t="shared" si="14"/>
        <v>6657489</v>
      </c>
      <c r="AY57" s="313">
        <f>SUM(AY36,AY41,AY45,AY50:AY55)</f>
        <v>18524111</v>
      </c>
      <c r="AZ57" s="313">
        <f t="shared" ref="AZ57:CJ57" si="15">SUM(AZ36,AZ41,AZ45,AZ50:AZ55)</f>
        <v>7446648</v>
      </c>
      <c r="BA57" s="313">
        <f t="shared" si="15"/>
        <v>17915438</v>
      </c>
      <c r="BB57" s="313">
        <f t="shared" si="15"/>
        <v>7112447</v>
      </c>
      <c r="BC57" s="305"/>
      <c r="BD57" s="313">
        <f t="shared" si="15"/>
        <v>18880763</v>
      </c>
      <c r="BE57" s="313">
        <f t="shared" si="15"/>
        <v>7591178</v>
      </c>
      <c r="BF57" s="313">
        <f t="shared" si="15"/>
        <v>18458124</v>
      </c>
      <c r="BG57" s="313">
        <f t="shared" si="15"/>
        <v>7405881</v>
      </c>
      <c r="BH57" s="313">
        <f t="shared" si="15"/>
        <v>19415414</v>
      </c>
      <c r="BI57" s="313">
        <f t="shared" si="15"/>
        <v>7930698</v>
      </c>
      <c r="BJ57" s="313">
        <f t="shared" si="15"/>
        <v>17738324</v>
      </c>
      <c r="BK57" s="313">
        <f t="shared" si="15"/>
        <v>7094388</v>
      </c>
      <c r="BL57" s="305"/>
      <c r="BM57" s="313">
        <f t="shared" si="15"/>
        <v>18372949</v>
      </c>
      <c r="BN57" s="313">
        <f t="shared" si="15"/>
        <v>7499158</v>
      </c>
      <c r="BO57" s="313">
        <f t="shared" si="15"/>
        <v>18391742</v>
      </c>
      <c r="BP57" s="313">
        <f t="shared" si="15"/>
        <v>7477674</v>
      </c>
      <c r="BQ57" s="313">
        <f t="shared" si="15"/>
        <v>18974566</v>
      </c>
      <c r="BR57" s="313">
        <f t="shared" si="15"/>
        <v>7734003</v>
      </c>
      <c r="BS57" s="313">
        <f t="shared" si="15"/>
        <v>22168683</v>
      </c>
      <c r="BT57" s="313">
        <f t="shared" si="15"/>
        <v>7740181</v>
      </c>
      <c r="BU57" s="305"/>
      <c r="BV57" s="313">
        <f t="shared" si="15"/>
        <v>22120014</v>
      </c>
      <c r="BW57" s="313">
        <f t="shared" si="15"/>
        <v>7864858</v>
      </c>
      <c r="BX57" s="313">
        <f t="shared" si="15"/>
        <v>22449227</v>
      </c>
      <c r="BY57" s="313">
        <f t="shared" si="15"/>
        <v>7928162</v>
      </c>
      <c r="BZ57" s="313">
        <f t="shared" si="15"/>
        <v>23950551</v>
      </c>
      <c r="CA57" s="313">
        <f>SUM(CA36,CA41,CA45,CA50:CA55)</f>
        <v>8487224</v>
      </c>
      <c r="CB57" s="313">
        <f t="shared" si="15"/>
        <v>22648976</v>
      </c>
      <c r="CC57" s="313">
        <f>SUM(CC36,CC41,CC45,CC50:CC55)</f>
        <v>7994617</v>
      </c>
      <c r="CD57" s="305"/>
      <c r="CE57" s="313">
        <f t="shared" si="15"/>
        <v>32452197</v>
      </c>
      <c r="CF57" s="313">
        <f t="shared" si="15"/>
        <v>10476282</v>
      </c>
      <c r="CG57" s="313">
        <f t="shared" si="15"/>
        <v>34876209</v>
      </c>
      <c r="CH57" s="313">
        <f>SUM(CH36,CH41,CH45,CH50:CH55)</f>
        <v>10378349</v>
      </c>
      <c r="CI57" s="313">
        <f>SUM(CI36,CI41,CI45,CI50:CI55)</f>
        <v>36585981</v>
      </c>
      <c r="CJ57" s="313">
        <f t="shared" si="15"/>
        <v>10834859</v>
      </c>
      <c r="CK57" s="314"/>
      <c r="CL57" s="314"/>
    </row>
    <row r="58" spans="1:90" x14ac:dyDescent="0.6">
      <c r="A58" s="38"/>
    </row>
    <row r="59" spans="1:90" x14ac:dyDescent="0.6">
      <c r="A59" s="37" t="s">
        <v>71</v>
      </c>
    </row>
    <row r="60" spans="1:90" x14ac:dyDescent="0.6">
      <c r="A60" s="39"/>
    </row>
    <row r="61" spans="1:90" x14ac:dyDescent="0.6">
      <c r="A61" s="37" t="s">
        <v>72</v>
      </c>
    </row>
    <row r="62" spans="1:90" x14ac:dyDescent="0.6">
      <c r="A62" s="190" t="s">
        <v>73</v>
      </c>
      <c r="B62" s="305">
        <v>7106013</v>
      </c>
      <c r="C62" s="305">
        <v>3018259</v>
      </c>
      <c r="D62" s="75">
        <v>6917084</v>
      </c>
      <c r="E62" s="75">
        <v>2836595</v>
      </c>
      <c r="F62" s="75">
        <v>8534537</v>
      </c>
      <c r="G62" s="75">
        <v>2780118</v>
      </c>
      <c r="H62" s="75">
        <v>8189745</v>
      </c>
      <c r="I62" s="75">
        <v>2727669</v>
      </c>
      <c r="K62" s="316">
        <v>8973046</v>
      </c>
      <c r="L62" s="316">
        <v>2961786</v>
      </c>
      <c r="M62" s="316">
        <v>8482140</v>
      </c>
      <c r="N62" s="316">
        <v>2825425</v>
      </c>
      <c r="O62" s="316">
        <v>8450448</v>
      </c>
      <c r="P62" s="316">
        <v>2655082</v>
      </c>
      <c r="Q62" s="316">
        <v>8112997</v>
      </c>
      <c r="R62" s="316">
        <v>2480864</v>
      </c>
      <c r="T62" s="316">
        <v>8754342</v>
      </c>
      <c r="U62" s="316">
        <v>2710196</v>
      </c>
      <c r="V62" s="316">
        <v>8792151</v>
      </c>
      <c r="W62" s="316">
        <v>2714621</v>
      </c>
      <c r="X62" s="316">
        <v>9246490</v>
      </c>
      <c r="Y62" s="316">
        <v>2891398</v>
      </c>
      <c r="Z62" s="316">
        <v>8748067</v>
      </c>
      <c r="AA62" s="316">
        <v>2717709</v>
      </c>
      <c r="AC62" s="316">
        <v>8822373</v>
      </c>
      <c r="AD62" s="316">
        <v>2728284</v>
      </c>
      <c r="AE62" s="316">
        <v>9277519</v>
      </c>
      <c r="AF62" s="316">
        <v>2862576</v>
      </c>
      <c r="AG62" s="316">
        <v>9415623</v>
      </c>
      <c r="AH62" s="316">
        <v>2950891</v>
      </c>
      <c r="AI62" s="316">
        <v>9250508</v>
      </c>
      <c r="AJ62" s="316">
        <v>2831817</v>
      </c>
      <c r="AL62" s="75">
        <v>9551130</v>
      </c>
      <c r="AM62" s="75">
        <v>2927456</v>
      </c>
      <c r="AN62" s="75">
        <v>9154042</v>
      </c>
      <c r="AO62" s="75">
        <v>2830864</v>
      </c>
      <c r="AP62" s="75">
        <v>10072782</v>
      </c>
      <c r="AQ62" s="75">
        <v>3107365</v>
      </c>
      <c r="AR62" s="75">
        <v>9222308</v>
      </c>
      <c r="AS62" s="75">
        <v>2912146</v>
      </c>
      <c r="AU62" s="309">
        <v>8903529</v>
      </c>
      <c r="AV62" s="309">
        <v>2777660</v>
      </c>
      <c r="AW62" s="309">
        <v>9776590</v>
      </c>
      <c r="AX62" s="309">
        <v>3030214</v>
      </c>
      <c r="AY62" s="75">
        <v>10001630</v>
      </c>
      <c r="AZ62" s="75">
        <v>3107919</v>
      </c>
      <c r="BA62" s="75">
        <v>9442676</v>
      </c>
      <c r="BB62" s="75">
        <v>2958821</v>
      </c>
      <c r="BD62" s="75">
        <v>9842419</v>
      </c>
      <c r="BE62" s="75">
        <v>3022841</v>
      </c>
      <c r="BF62" s="75">
        <v>9672870</v>
      </c>
      <c r="BG62" s="75">
        <v>2956526</v>
      </c>
      <c r="BH62" s="75">
        <v>9941398</v>
      </c>
      <c r="BI62" s="75">
        <v>3103027</v>
      </c>
      <c r="BJ62" s="75">
        <v>9317175</v>
      </c>
      <c r="BK62" s="75">
        <v>2921036</v>
      </c>
      <c r="BM62" s="75">
        <v>9284865</v>
      </c>
      <c r="BN62" s="75">
        <v>2884723</v>
      </c>
      <c r="BO62" s="75">
        <v>9472778</v>
      </c>
      <c r="BP62" s="75">
        <v>2954725</v>
      </c>
      <c r="BQ62" s="75">
        <v>9853011</v>
      </c>
      <c r="BR62" s="75">
        <v>3062118</v>
      </c>
      <c r="BS62" s="75">
        <v>11178960</v>
      </c>
      <c r="BT62" s="75">
        <v>3152783</v>
      </c>
      <c r="BV62">
        <v>10477806</v>
      </c>
      <c r="BW62">
        <v>2942795</v>
      </c>
      <c r="BX62">
        <v>11109332</v>
      </c>
      <c r="BY62">
        <v>3109870</v>
      </c>
      <c r="BZ62">
        <v>11905244</v>
      </c>
      <c r="CA62">
        <v>3325065</v>
      </c>
      <c r="CB62">
        <v>10996726</v>
      </c>
      <c r="CC62">
        <v>3086238</v>
      </c>
      <c r="CE62">
        <v>13948962</v>
      </c>
      <c r="CF62">
        <v>3538045</v>
      </c>
      <c r="CG62" s="75">
        <v>16265570</v>
      </c>
      <c r="CH62" s="75">
        <v>3972285</v>
      </c>
      <c r="CI62" s="75">
        <v>16657718</v>
      </c>
      <c r="CJ62" s="75">
        <v>3883612</v>
      </c>
    </row>
    <row r="63" spans="1:90" x14ac:dyDescent="0.6">
      <c r="A63" s="166" t="s">
        <v>39</v>
      </c>
      <c r="B63" s="313">
        <f>SUM(B64:B88)</f>
        <v>7106015</v>
      </c>
      <c r="C63" s="313">
        <f t="shared" ref="C63:BN63" si="16">SUM(C64:C88)</f>
        <v>3000258</v>
      </c>
      <c r="D63" s="313">
        <f t="shared" si="16"/>
        <v>6917084</v>
      </c>
      <c r="E63" s="313">
        <f t="shared" si="16"/>
        <v>2836596</v>
      </c>
      <c r="F63" s="313">
        <f t="shared" si="16"/>
        <v>8534535</v>
      </c>
      <c r="G63" s="313">
        <f t="shared" si="16"/>
        <v>2780115</v>
      </c>
      <c r="H63" s="313">
        <f t="shared" si="16"/>
        <v>8189746</v>
      </c>
      <c r="I63" s="313">
        <f t="shared" si="16"/>
        <v>2727671</v>
      </c>
      <c r="J63" s="305"/>
      <c r="K63" s="313">
        <f t="shared" si="16"/>
        <v>8973048</v>
      </c>
      <c r="L63" s="313">
        <f t="shared" si="16"/>
        <v>3006511</v>
      </c>
      <c r="M63" s="313">
        <f t="shared" si="16"/>
        <v>8482138</v>
      </c>
      <c r="N63" s="313">
        <f t="shared" si="16"/>
        <v>2825428</v>
      </c>
      <c r="O63" s="313">
        <f t="shared" si="16"/>
        <v>8450448</v>
      </c>
      <c r="P63" s="313">
        <f t="shared" si="16"/>
        <v>2655084</v>
      </c>
      <c r="Q63" s="313">
        <f t="shared" si="16"/>
        <v>8112998</v>
      </c>
      <c r="R63" s="313">
        <f t="shared" si="16"/>
        <v>2480864</v>
      </c>
      <c r="S63" s="305"/>
      <c r="T63" s="313">
        <f t="shared" si="16"/>
        <v>8754343</v>
      </c>
      <c r="U63" s="313">
        <f t="shared" si="16"/>
        <v>2710197</v>
      </c>
      <c r="V63" s="313">
        <f t="shared" si="16"/>
        <v>8792154</v>
      </c>
      <c r="W63" s="313">
        <f t="shared" si="16"/>
        <v>2714622</v>
      </c>
      <c r="X63" s="313">
        <f t="shared" si="16"/>
        <v>9246488</v>
      </c>
      <c r="Y63" s="313">
        <f t="shared" si="16"/>
        <v>2891399</v>
      </c>
      <c r="Z63" s="313">
        <f t="shared" si="16"/>
        <v>8748068</v>
      </c>
      <c r="AA63" s="313">
        <f t="shared" si="16"/>
        <v>2717708</v>
      </c>
      <c r="AB63" s="305"/>
      <c r="AC63" s="313">
        <f t="shared" si="16"/>
        <v>8822373</v>
      </c>
      <c r="AD63" s="313">
        <f t="shared" si="16"/>
        <v>2728287</v>
      </c>
      <c r="AE63" s="313">
        <f t="shared" si="16"/>
        <v>9277516</v>
      </c>
      <c r="AF63" s="313">
        <f t="shared" si="16"/>
        <v>2862577</v>
      </c>
      <c r="AG63" s="313">
        <f t="shared" si="16"/>
        <v>9415622</v>
      </c>
      <c r="AH63" s="313">
        <f t="shared" si="16"/>
        <v>2950894</v>
      </c>
      <c r="AI63" s="313">
        <f t="shared" si="16"/>
        <v>9250509</v>
      </c>
      <c r="AJ63" s="313">
        <f t="shared" si="16"/>
        <v>2831820</v>
      </c>
      <c r="AK63" s="305"/>
      <c r="AL63" s="313">
        <f t="shared" si="16"/>
        <v>9551131</v>
      </c>
      <c r="AM63" s="313">
        <f t="shared" si="16"/>
        <v>2927458</v>
      </c>
      <c r="AN63" s="313">
        <f t="shared" si="16"/>
        <v>9154043</v>
      </c>
      <c r="AO63" s="313">
        <f t="shared" si="16"/>
        <v>2830864</v>
      </c>
      <c r="AP63" s="313">
        <f t="shared" si="16"/>
        <v>10072784</v>
      </c>
      <c r="AQ63" s="313">
        <f t="shared" si="16"/>
        <v>3107366</v>
      </c>
      <c r="AR63" s="313">
        <f>SUM(AR64:AR88)</f>
        <v>9222310</v>
      </c>
      <c r="AS63" s="313">
        <f>SUM(AS64:AS88)</f>
        <v>2912143</v>
      </c>
      <c r="AT63" s="305"/>
      <c r="AU63" s="313">
        <f t="shared" ref="AU63:BB63" si="17">SUM(AU64:AU88)</f>
        <v>8903527</v>
      </c>
      <c r="AV63" s="313">
        <f t="shared" si="17"/>
        <v>2777660</v>
      </c>
      <c r="AW63" s="313">
        <f t="shared" si="17"/>
        <v>9776590</v>
      </c>
      <c r="AX63" s="313">
        <f t="shared" si="17"/>
        <v>3030215</v>
      </c>
      <c r="AY63" s="313">
        <f t="shared" si="17"/>
        <v>10001628</v>
      </c>
      <c r="AZ63" s="313">
        <f t="shared" si="17"/>
        <v>3107919</v>
      </c>
      <c r="BA63" s="313">
        <f t="shared" si="17"/>
        <v>9442676</v>
      </c>
      <c r="BB63" s="313">
        <f t="shared" si="17"/>
        <v>2958821</v>
      </c>
      <c r="BC63" s="305"/>
      <c r="BD63" s="313">
        <f t="shared" ref="BD63:BK63" si="18">SUM(BD64:BD88)</f>
        <v>9842420</v>
      </c>
      <c r="BE63" s="313">
        <f t="shared" si="18"/>
        <v>3022841</v>
      </c>
      <c r="BF63" s="313">
        <f t="shared" si="18"/>
        <v>9672870</v>
      </c>
      <c r="BG63" s="313">
        <f t="shared" si="18"/>
        <v>2860971</v>
      </c>
      <c r="BH63" s="313">
        <f t="shared" si="18"/>
        <v>9941399</v>
      </c>
      <c r="BI63" s="313">
        <f t="shared" si="18"/>
        <v>3103028</v>
      </c>
      <c r="BJ63" s="313">
        <f t="shared" si="18"/>
        <v>9317177</v>
      </c>
      <c r="BK63" s="313">
        <f t="shared" si="18"/>
        <v>2921037</v>
      </c>
      <c r="BL63" s="305"/>
      <c r="BM63" s="313">
        <f t="shared" si="16"/>
        <v>9284865</v>
      </c>
      <c r="BN63" s="313">
        <f t="shared" si="16"/>
        <v>2884723</v>
      </c>
      <c r="BO63" s="313">
        <f t="shared" ref="BO63:BT63" si="19">SUM(BO64:BO88)</f>
        <v>9472778</v>
      </c>
      <c r="BP63" s="313">
        <f t="shared" si="19"/>
        <v>2954727</v>
      </c>
      <c r="BQ63" s="313">
        <f t="shared" si="19"/>
        <v>9853011</v>
      </c>
      <c r="BR63" s="313">
        <f t="shared" si="19"/>
        <v>3062118</v>
      </c>
      <c r="BS63" s="313">
        <f t="shared" si="19"/>
        <v>11178960</v>
      </c>
      <c r="BT63" s="313">
        <f t="shared" si="19"/>
        <v>3152784</v>
      </c>
      <c r="BV63" s="314">
        <v>9284865</v>
      </c>
      <c r="BW63" s="314">
        <v>2884723</v>
      </c>
      <c r="BX63" s="314">
        <v>11109338</v>
      </c>
      <c r="BY63" s="314">
        <v>3109872</v>
      </c>
      <c r="BZ63" s="314">
        <v>11905244</v>
      </c>
      <c r="CA63" s="314">
        <v>3325063</v>
      </c>
      <c r="CB63" s="314">
        <v>10996728</v>
      </c>
      <c r="CC63" s="314">
        <v>3086239</v>
      </c>
      <c r="CE63" s="314">
        <v>13948962</v>
      </c>
      <c r="CF63" s="314">
        <v>3538047</v>
      </c>
      <c r="CG63" s="315">
        <f>SUM(CG64:CG88)</f>
        <v>16265568</v>
      </c>
      <c r="CH63" s="315">
        <f>SUM(CH64:CH88)</f>
        <v>3972284</v>
      </c>
      <c r="CI63" s="315">
        <f>SUM(CI64:CI88)</f>
        <v>16657719</v>
      </c>
      <c r="CJ63" s="315">
        <f>SUM(CJ64:CJ88)</f>
        <v>3883613</v>
      </c>
      <c r="CK63" s="314"/>
      <c r="CL63" s="314"/>
    </row>
    <row r="64" spans="1:90" x14ac:dyDescent="0.6">
      <c r="A64" s="33" t="s">
        <v>74</v>
      </c>
      <c r="B64" s="305">
        <v>424441</v>
      </c>
      <c r="C64" s="305">
        <v>56712</v>
      </c>
      <c r="D64" s="75">
        <v>408844</v>
      </c>
      <c r="E64" s="75">
        <v>54292</v>
      </c>
      <c r="F64" s="75">
        <v>495662</v>
      </c>
      <c r="G64" s="75">
        <v>60276</v>
      </c>
      <c r="H64" s="75">
        <v>458594</v>
      </c>
      <c r="I64" s="75">
        <v>55782</v>
      </c>
      <c r="K64" s="316">
        <v>494687</v>
      </c>
      <c r="L64" s="316">
        <v>61215</v>
      </c>
      <c r="M64" s="316">
        <v>412694</v>
      </c>
      <c r="N64" s="316">
        <v>50149</v>
      </c>
      <c r="O64" s="316">
        <v>409168</v>
      </c>
      <c r="P64" s="316">
        <v>49297</v>
      </c>
      <c r="Q64" s="316">
        <v>400549</v>
      </c>
      <c r="R64" s="316">
        <v>48077</v>
      </c>
      <c r="T64" s="316">
        <v>506886</v>
      </c>
      <c r="U64" s="316">
        <v>61187</v>
      </c>
      <c r="V64" s="316">
        <v>455857</v>
      </c>
      <c r="W64" s="316">
        <v>54689</v>
      </c>
      <c r="X64" s="316">
        <v>479995</v>
      </c>
      <c r="Y64" s="316">
        <v>57551</v>
      </c>
      <c r="Z64" s="316">
        <v>464709</v>
      </c>
      <c r="AA64" s="316">
        <v>55795</v>
      </c>
      <c r="AC64" s="316">
        <v>501764</v>
      </c>
      <c r="AD64" s="316">
        <v>60538</v>
      </c>
      <c r="AE64" s="316">
        <v>562948</v>
      </c>
      <c r="AF64" s="316">
        <v>68146</v>
      </c>
      <c r="AG64" s="316">
        <v>594511</v>
      </c>
      <c r="AH64" s="316">
        <v>71411</v>
      </c>
      <c r="AI64" s="316">
        <v>473747</v>
      </c>
      <c r="AJ64" s="316">
        <v>57041</v>
      </c>
      <c r="AL64" s="75">
        <v>594581</v>
      </c>
      <c r="AM64" s="75">
        <v>71535</v>
      </c>
      <c r="AN64" s="75">
        <v>562336</v>
      </c>
      <c r="AO64" s="75">
        <v>67580</v>
      </c>
      <c r="AP64" s="75">
        <v>631714</v>
      </c>
      <c r="AQ64" s="75">
        <v>76365</v>
      </c>
      <c r="AR64" s="75">
        <v>528764</v>
      </c>
      <c r="AS64" s="75">
        <v>63285</v>
      </c>
      <c r="AU64" s="75">
        <v>522438</v>
      </c>
      <c r="AV64" s="75">
        <v>63251</v>
      </c>
      <c r="AW64" s="75">
        <v>661586</v>
      </c>
      <c r="AX64" s="75">
        <v>79794</v>
      </c>
      <c r="AY64" s="75">
        <v>472624</v>
      </c>
      <c r="AZ64" s="75">
        <v>56806</v>
      </c>
      <c r="BA64" s="75">
        <v>530115</v>
      </c>
      <c r="BB64" s="75">
        <v>63748</v>
      </c>
      <c r="BD64" s="75">
        <v>538106</v>
      </c>
      <c r="BE64" s="75">
        <v>64716</v>
      </c>
      <c r="BF64" s="75">
        <v>541511</v>
      </c>
      <c r="BG64" s="75">
        <v>65201</v>
      </c>
      <c r="BH64" s="75">
        <v>486532</v>
      </c>
      <c r="BI64" s="75">
        <v>58483</v>
      </c>
      <c r="BJ64" s="75">
        <v>483021</v>
      </c>
      <c r="BK64" s="75">
        <v>58398</v>
      </c>
      <c r="BM64" s="75">
        <v>496556</v>
      </c>
      <c r="BN64" s="75">
        <v>60041</v>
      </c>
      <c r="BO64" s="75">
        <v>526473</v>
      </c>
      <c r="BP64" s="75">
        <v>63614</v>
      </c>
      <c r="BQ64" s="75">
        <v>532065</v>
      </c>
      <c r="BR64" s="75">
        <v>64269</v>
      </c>
      <c r="BS64" s="75">
        <v>560031</v>
      </c>
      <c r="BT64" s="75">
        <v>64280</v>
      </c>
      <c r="BV64">
        <v>496556</v>
      </c>
      <c r="BW64">
        <v>60041</v>
      </c>
      <c r="BX64">
        <v>592366</v>
      </c>
      <c r="BY64">
        <v>68677</v>
      </c>
      <c r="BZ64">
        <v>652547</v>
      </c>
      <c r="CA64">
        <v>75616</v>
      </c>
      <c r="CB64">
        <v>604822</v>
      </c>
      <c r="CC64">
        <v>69142</v>
      </c>
      <c r="CE64">
        <v>734737</v>
      </c>
      <c r="CF64">
        <v>84396</v>
      </c>
      <c r="CG64" s="75">
        <v>857651</v>
      </c>
      <c r="CH64" s="75">
        <v>95919</v>
      </c>
      <c r="CI64" s="75">
        <v>746677</v>
      </c>
      <c r="CJ64" s="75">
        <v>81676</v>
      </c>
    </row>
    <row r="65" spans="1:88" x14ac:dyDescent="0.6">
      <c r="A65" s="33" t="s">
        <v>75</v>
      </c>
      <c r="B65" s="305">
        <v>127321</v>
      </c>
      <c r="C65" s="305">
        <v>200618</v>
      </c>
      <c r="D65" s="75">
        <v>125006</v>
      </c>
      <c r="E65" s="75">
        <v>193524</v>
      </c>
      <c r="F65" s="75">
        <v>245004</v>
      </c>
      <c r="G65" s="75">
        <v>203743</v>
      </c>
      <c r="H65" s="75">
        <v>239889</v>
      </c>
      <c r="I65" s="75">
        <v>212160</v>
      </c>
      <c r="K65" s="316">
        <v>234201</v>
      </c>
      <c r="L65" s="316">
        <v>198153</v>
      </c>
      <c r="M65" s="316">
        <v>247685</v>
      </c>
      <c r="N65" s="316">
        <v>214419</v>
      </c>
      <c r="O65" s="316">
        <v>244611</v>
      </c>
      <c r="P65" s="316">
        <v>154589</v>
      </c>
      <c r="Q65" s="316">
        <v>231430</v>
      </c>
      <c r="R65" s="316">
        <v>144250</v>
      </c>
      <c r="T65" s="316">
        <v>245854</v>
      </c>
      <c r="U65" s="316">
        <v>154098</v>
      </c>
      <c r="V65" s="316">
        <v>246707</v>
      </c>
      <c r="W65" s="316">
        <v>152965</v>
      </c>
      <c r="X65" s="316">
        <v>262988</v>
      </c>
      <c r="Y65" s="316">
        <v>164370</v>
      </c>
      <c r="Z65" s="316">
        <v>275192</v>
      </c>
      <c r="AA65" s="316">
        <v>171492</v>
      </c>
      <c r="AC65" s="316">
        <v>257541</v>
      </c>
      <c r="AD65" s="316">
        <v>154327</v>
      </c>
      <c r="AE65" s="316">
        <v>271412</v>
      </c>
      <c r="AF65" s="316">
        <v>166895</v>
      </c>
      <c r="AG65" s="316">
        <v>290948</v>
      </c>
      <c r="AH65" s="316">
        <v>175598</v>
      </c>
      <c r="AI65" s="316">
        <v>283379</v>
      </c>
      <c r="AJ65" s="316">
        <v>172759</v>
      </c>
      <c r="AL65" s="75">
        <v>266990</v>
      </c>
      <c r="AM65" s="75">
        <v>163940</v>
      </c>
      <c r="AN65" s="75">
        <v>260980</v>
      </c>
      <c r="AO65" s="75">
        <v>156021</v>
      </c>
      <c r="AP65" s="75">
        <v>316915</v>
      </c>
      <c r="AQ65" s="75">
        <v>190196</v>
      </c>
      <c r="AR65" s="75">
        <v>267754</v>
      </c>
      <c r="AS65" s="75">
        <v>172117</v>
      </c>
      <c r="AU65" s="75">
        <v>269158</v>
      </c>
      <c r="AV65" s="75">
        <v>162789</v>
      </c>
      <c r="AW65" s="75">
        <v>294503</v>
      </c>
      <c r="AX65" s="75">
        <v>179603</v>
      </c>
      <c r="AY65" s="75">
        <v>316147</v>
      </c>
      <c r="AZ65" s="75">
        <v>193140</v>
      </c>
      <c r="BA65" s="75">
        <v>286307</v>
      </c>
      <c r="BB65" s="75">
        <v>172323</v>
      </c>
      <c r="BD65" s="75">
        <v>288784</v>
      </c>
      <c r="BE65" s="75">
        <v>177376</v>
      </c>
      <c r="BF65" s="75">
        <v>270191</v>
      </c>
      <c r="BG65" s="75">
        <v>162932</v>
      </c>
      <c r="BH65" s="75">
        <v>300770</v>
      </c>
      <c r="BI65" s="75">
        <v>181588</v>
      </c>
      <c r="BJ65" s="75">
        <v>285453</v>
      </c>
      <c r="BK65" s="75">
        <v>174653</v>
      </c>
      <c r="BM65" s="75">
        <v>288952</v>
      </c>
      <c r="BN65" s="75">
        <v>175711</v>
      </c>
      <c r="BO65" s="75">
        <v>293421</v>
      </c>
      <c r="BP65" s="75">
        <v>179478</v>
      </c>
      <c r="BQ65" s="75">
        <v>300614</v>
      </c>
      <c r="BR65" s="75">
        <v>179976</v>
      </c>
      <c r="BS65" s="75">
        <v>403830</v>
      </c>
      <c r="BT65" s="75">
        <v>197389</v>
      </c>
      <c r="BV65">
        <v>288952</v>
      </c>
      <c r="BW65">
        <v>175711</v>
      </c>
      <c r="BX65">
        <v>393419</v>
      </c>
      <c r="BY65">
        <v>191858</v>
      </c>
      <c r="BZ65">
        <v>412397</v>
      </c>
      <c r="CA65">
        <v>199903</v>
      </c>
      <c r="CB65">
        <v>415484</v>
      </c>
      <c r="CC65">
        <v>200913</v>
      </c>
      <c r="CE65">
        <v>593924</v>
      </c>
      <c r="CF65">
        <v>248845</v>
      </c>
      <c r="CG65" s="75">
        <v>708863</v>
      </c>
      <c r="CH65" s="75">
        <v>275858</v>
      </c>
      <c r="CI65" s="75">
        <v>722982</v>
      </c>
      <c r="CJ65" s="75">
        <v>271198</v>
      </c>
    </row>
    <row r="66" spans="1:88" x14ac:dyDescent="0.6">
      <c r="A66" s="33" t="s">
        <v>76</v>
      </c>
      <c r="B66" s="305">
        <v>338762</v>
      </c>
      <c r="C66" s="305">
        <v>197979</v>
      </c>
      <c r="D66" s="75">
        <v>299964</v>
      </c>
      <c r="E66" s="75">
        <v>171410</v>
      </c>
      <c r="F66" s="75">
        <v>427881</v>
      </c>
      <c r="G66" s="75">
        <v>147548</v>
      </c>
      <c r="H66" s="75">
        <v>444847</v>
      </c>
      <c r="I66" s="75">
        <v>158161</v>
      </c>
      <c r="K66" s="316">
        <v>451864</v>
      </c>
      <c r="L66" s="316">
        <v>161858</v>
      </c>
      <c r="M66" s="316">
        <v>480662</v>
      </c>
      <c r="N66" s="316">
        <v>169040</v>
      </c>
      <c r="O66" s="316">
        <v>434133</v>
      </c>
      <c r="P66" s="316">
        <v>145419</v>
      </c>
      <c r="Q66" s="316">
        <v>425677</v>
      </c>
      <c r="R66" s="316">
        <v>142640</v>
      </c>
      <c r="T66" s="316">
        <v>470370</v>
      </c>
      <c r="U66" s="316">
        <v>155803</v>
      </c>
      <c r="V66" s="316">
        <v>515808</v>
      </c>
      <c r="W66" s="316">
        <v>170415</v>
      </c>
      <c r="X66" s="316">
        <v>509013</v>
      </c>
      <c r="Y66" s="316">
        <v>166008</v>
      </c>
      <c r="Z66" s="316">
        <v>499294</v>
      </c>
      <c r="AA66" s="316">
        <v>165719</v>
      </c>
      <c r="AC66" s="316">
        <v>473291</v>
      </c>
      <c r="AD66" s="316">
        <v>156615</v>
      </c>
      <c r="AE66" s="316">
        <v>495659</v>
      </c>
      <c r="AF66" s="316">
        <v>163998</v>
      </c>
      <c r="AG66" s="316">
        <v>477076</v>
      </c>
      <c r="AH66" s="316">
        <v>157537</v>
      </c>
      <c r="AI66" s="316">
        <v>499070</v>
      </c>
      <c r="AJ66" s="316">
        <v>165150</v>
      </c>
      <c r="AL66" s="75">
        <v>482566</v>
      </c>
      <c r="AM66" s="75">
        <v>160936</v>
      </c>
      <c r="AN66" s="75">
        <v>469972</v>
      </c>
      <c r="AO66" s="75">
        <v>154178</v>
      </c>
      <c r="AP66" s="75">
        <v>500064</v>
      </c>
      <c r="AQ66" s="75">
        <v>164732</v>
      </c>
      <c r="AR66" s="75">
        <v>443280</v>
      </c>
      <c r="AS66" s="75">
        <v>151286</v>
      </c>
      <c r="AU66" s="75">
        <v>468476</v>
      </c>
      <c r="AV66" s="75">
        <v>156024</v>
      </c>
      <c r="AW66" s="75">
        <v>493042</v>
      </c>
      <c r="AX66" s="75">
        <v>163414</v>
      </c>
      <c r="AY66" s="75">
        <v>523508</v>
      </c>
      <c r="AZ66" s="75">
        <v>175200</v>
      </c>
      <c r="BA66" s="75">
        <v>510480</v>
      </c>
      <c r="BB66" s="75">
        <v>167714</v>
      </c>
      <c r="BD66" s="75">
        <v>469240</v>
      </c>
      <c r="BE66" s="75">
        <v>156532</v>
      </c>
      <c r="BF66" s="75">
        <v>512292</v>
      </c>
      <c r="BG66" s="75">
        <v>170961</v>
      </c>
      <c r="BH66" s="75">
        <v>544185</v>
      </c>
      <c r="BI66" s="75">
        <v>179225</v>
      </c>
      <c r="BJ66" s="75">
        <v>499926</v>
      </c>
      <c r="BK66" s="75">
        <v>167067</v>
      </c>
      <c r="BM66" s="75">
        <v>476384</v>
      </c>
      <c r="BN66" s="75">
        <v>159544</v>
      </c>
      <c r="BO66" s="75">
        <v>526478</v>
      </c>
      <c r="BP66" s="75">
        <v>174242</v>
      </c>
      <c r="BQ66" s="75">
        <v>472858</v>
      </c>
      <c r="BR66" s="75">
        <v>155525</v>
      </c>
      <c r="BS66" s="75">
        <v>578546</v>
      </c>
      <c r="BT66" s="75">
        <v>175437</v>
      </c>
      <c r="BV66">
        <v>476384</v>
      </c>
      <c r="BW66">
        <v>159544</v>
      </c>
      <c r="BX66">
        <v>559173</v>
      </c>
      <c r="BY66">
        <v>170199</v>
      </c>
      <c r="BZ66">
        <v>586816</v>
      </c>
      <c r="CA66">
        <v>176169</v>
      </c>
      <c r="CB66">
        <v>533176</v>
      </c>
      <c r="CC66">
        <v>160954</v>
      </c>
      <c r="CE66">
        <v>726238</v>
      </c>
      <c r="CF66">
        <v>203853</v>
      </c>
      <c r="CG66" s="75">
        <v>755665</v>
      </c>
      <c r="CH66" s="75">
        <v>191750</v>
      </c>
      <c r="CI66" s="75">
        <v>785123</v>
      </c>
      <c r="CJ66" s="75">
        <v>195999</v>
      </c>
    </row>
    <row r="67" spans="1:88" x14ac:dyDescent="0.6">
      <c r="A67" s="33" t="s">
        <v>77</v>
      </c>
      <c r="B67" s="305">
        <v>131574</v>
      </c>
      <c r="C67" s="305">
        <v>159299</v>
      </c>
      <c r="D67" s="75">
        <v>143261</v>
      </c>
      <c r="E67" s="75">
        <v>169448</v>
      </c>
      <c r="F67" s="75">
        <v>216009</v>
      </c>
      <c r="G67" s="75">
        <v>153293</v>
      </c>
      <c r="H67" s="75">
        <v>184491</v>
      </c>
      <c r="I67" s="75">
        <v>137179</v>
      </c>
      <c r="K67" s="316">
        <v>197491</v>
      </c>
      <c r="L67" s="316">
        <v>197491</v>
      </c>
      <c r="M67" s="316">
        <v>217120</v>
      </c>
      <c r="N67" s="316">
        <v>154139</v>
      </c>
      <c r="O67" s="316">
        <v>223678</v>
      </c>
      <c r="P67" s="316">
        <v>145939</v>
      </c>
      <c r="Q67" s="316">
        <v>203971</v>
      </c>
      <c r="R67" s="316">
        <v>132262</v>
      </c>
      <c r="T67" s="316">
        <v>214845</v>
      </c>
      <c r="U67" s="316">
        <v>141463</v>
      </c>
      <c r="V67" s="316">
        <v>227551</v>
      </c>
      <c r="W67" s="316">
        <v>148600</v>
      </c>
      <c r="X67" s="316">
        <v>238075</v>
      </c>
      <c r="Y67" s="316">
        <v>153031</v>
      </c>
      <c r="Z67" s="316">
        <v>218495</v>
      </c>
      <c r="AA67" s="316">
        <v>141048</v>
      </c>
      <c r="AC67" s="316">
        <v>220850</v>
      </c>
      <c r="AD67" s="316">
        <v>144584</v>
      </c>
      <c r="AE67" s="316">
        <v>241194</v>
      </c>
      <c r="AF67" s="316">
        <v>162298</v>
      </c>
      <c r="AG67" s="316">
        <v>235575</v>
      </c>
      <c r="AH67" s="316">
        <v>156398</v>
      </c>
      <c r="AI67" s="316">
        <v>209666</v>
      </c>
      <c r="AJ67" s="316">
        <v>137668</v>
      </c>
      <c r="AL67" s="75">
        <v>233874</v>
      </c>
      <c r="AM67" s="75">
        <v>152697</v>
      </c>
      <c r="AN67" s="75">
        <v>277473</v>
      </c>
      <c r="AO67" s="75">
        <v>177098</v>
      </c>
      <c r="AP67" s="75">
        <v>262023</v>
      </c>
      <c r="AQ67" s="75">
        <v>169170</v>
      </c>
      <c r="AR67" s="75">
        <v>216688</v>
      </c>
      <c r="AS67" s="75">
        <v>150252</v>
      </c>
      <c r="AU67" s="75">
        <v>209359</v>
      </c>
      <c r="AV67" s="75">
        <v>137287</v>
      </c>
      <c r="AW67" s="75">
        <v>256551</v>
      </c>
      <c r="AX67" s="75">
        <v>167132</v>
      </c>
      <c r="AY67" s="75">
        <v>254922</v>
      </c>
      <c r="AZ67" s="75">
        <v>160875</v>
      </c>
      <c r="BA67" s="75">
        <v>250716</v>
      </c>
      <c r="BB67" s="75">
        <v>163200</v>
      </c>
      <c r="BD67" s="75">
        <v>255969</v>
      </c>
      <c r="BE67" s="75">
        <v>166157</v>
      </c>
      <c r="BF67" s="75">
        <v>263093</v>
      </c>
      <c r="BG67" s="75">
        <v>170131</v>
      </c>
      <c r="BH67" s="75">
        <v>257807</v>
      </c>
      <c r="BI67" s="75">
        <v>166774</v>
      </c>
      <c r="BJ67" s="75">
        <v>245495</v>
      </c>
      <c r="BK67" s="75">
        <v>159813</v>
      </c>
      <c r="BM67" s="75">
        <v>230435</v>
      </c>
      <c r="BN67" s="75">
        <v>149550</v>
      </c>
      <c r="BO67" s="75">
        <v>249763</v>
      </c>
      <c r="BP67" s="75">
        <v>162414</v>
      </c>
      <c r="BQ67" s="75">
        <v>263399</v>
      </c>
      <c r="BR67" s="75">
        <v>167456</v>
      </c>
      <c r="BS67" s="75">
        <v>303920</v>
      </c>
      <c r="BT67" s="75">
        <v>161824</v>
      </c>
      <c r="BV67">
        <v>230435</v>
      </c>
      <c r="BW67">
        <v>149550</v>
      </c>
      <c r="BX67">
        <v>318055</v>
      </c>
      <c r="BY67">
        <v>169658</v>
      </c>
      <c r="BZ67">
        <v>346371</v>
      </c>
      <c r="CA67">
        <v>183857</v>
      </c>
      <c r="CB67">
        <v>294633</v>
      </c>
      <c r="CC67">
        <v>156869</v>
      </c>
      <c r="CE67">
        <v>409977</v>
      </c>
      <c r="CF67">
        <v>176301</v>
      </c>
      <c r="CG67" s="75">
        <v>540575</v>
      </c>
      <c r="CH67" s="75">
        <v>210479</v>
      </c>
      <c r="CI67" s="75">
        <v>546113</v>
      </c>
      <c r="CJ67" s="75">
        <v>207518</v>
      </c>
    </row>
    <row r="68" spans="1:88" x14ac:dyDescent="0.6">
      <c r="A68" s="33" t="s">
        <v>78</v>
      </c>
      <c r="B68" s="305">
        <v>380530</v>
      </c>
      <c r="C68" s="305">
        <v>106179</v>
      </c>
      <c r="D68" s="75">
        <v>330817</v>
      </c>
      <c r="E68" s="75">
        <v>89680</v>
      </c>
      <c r="F68" s="75">
        <v>396978</v>
      </c>
      <c r="G68" s="75">
        <v>93846</v>
      </c>
      <c r="H68" s="75">
        <v>313763</v>
      </c>
      <c r="I68" s="75">
        <v>73955</v>
      </c>
      <c r="K68" s="316">
        <v>345643</v>
      </c>
      <c r="L68" s="316">
        <v>84108</v>
      </c>
      <c r="M68" s="316">
        <v>322561</v>
      </c>
      <c r="N68" s="316">
        <v>75625</v>
      </c>
      <c r="O68" s="316">
        <v>316068</v>
      </c>
      <c r="P68" s="316">
        <v>73511</v>
      </c>
      <c r="Q68" s="316">
        <v>417355</v>
      </c>
      <c r="R68" s="316">
        <v>95697</v>
      </c>
      <c r="T68" s="316">
        <v>350869</v>
      </c>
      <c r="U68" s="316">
        <v>80828</v>
      </c>
      <c r="V68" s="316">
        <v>381629</v>
      </c>
      <c r="W68" s="316">
        <v>88346</v>
      </c>
      <c r="X68" s="316">
        <v>379473</v>
      </c>
      <c r="Y68" s="316">
        <v>86785</v>
      </c>
      <c r="Z68" s="316">
        <v>339978</v>
      </c>
      <c r="AA68" s="316">
        <v>77796</v>
      </c>
      <c r="AC68" s="316">
        <v>374575</v>
      </c>
      <c r="AD68" s="316">
        <v>87148</v>
      </c>
      <c r="AE68" s="316">
        <v>365612</v>
      </c>
      <c r="AF68" s="316">
        <v>84256</v>
      </c>
      <c r="AG68" s="316">
        <v>336444</v>
      </c>
      <c r="AH68" s="316">
        <v>76648</v>
      </c>
      <c r="AI68" s="316">
        <v>354557</v>
      </c>
      <c r="AJ68" s="316">
        <v>81228</v>
      </c>
      <c r="AL68" s="75">
        <v>441506</v>
      </c>
      <c r="AM68" s="75">
        <v>102786</v>
      </c>
      <c r="AN68" s="75">
        <v>297612</v>
      </c>
      <c r="AO68" s="75">
        <v>68605</v>
      </c>
      <c r="AP68" s="75">
        <v>368660</v>
      </c>
      <c r="AQ68" s="75">
        <v>83807</v>
      </c>
      <c r="AR68" s="75">
        <v>382189</v>
      </c>
      <c r="AS68" s="75">
        <v>89074</v>
      </c>
      <c r="AU68" s="75">
        <v>340262</v>
      </c>
      <c r="AV68" s="75">
        <v>78217</v>
      </c>
      <c r="AW68" s="75">
        <v>419504</v>
      </c>
      <c r="AX68" s="75">
        <v>96786</v>
      </c>
      <c r="AY68" s="75">
        <v>463466</v>
      </c>
      <c r="AZ68" s="75">
        <v>106570</v>
      </c>
      <c r="BA68" s="75">
        <v>421518</v>
      </c>
      <c r="BB68" s="75">
        <v>97273</v>
      </c>
      <c r="BD68" s="75">
        <v>397797</v>
      </c>
      <c r="BE68" s="75">
        <v>90479</v>
      </c>
      <c r="BF68" s="75">
        <v>422337</v>
      </c>
      <c r="BG68" t="s">
        <v>331</v>
      </c>
      <c r="BH68" s="75">
        <v>423743</v>
      </c>
      <c r="BI68" s="75">
        <v>98161</v>
      </c>
      <c r="BJ68" s="75">
        <v>384321</v>
      </c>
      <c r="BK68" s="75">
        <v>88536</v>
      </c>
      <c r="BM68" s="75">
        <v>410739</v>
      </c>
      <c r="BN68" s="75">
        <v>94743</v>
      </c>
      <c r="BO68" s="75">
        <v>419408</v>
      </c>
      <c r="BP68" s="75">
        <v>96690</v>
      </c>
      <c r="BQ68" s="75">
        <v>403721</v>
      </c>
      <c r="BR68" s="75">
        <v>92509</v>
      </c>
      <c r="BS68" s="75">
        <v>481387</v>
      </c>
      <c r="BT68" s="75">
        <v>103748</v>
      </c>
      <c r="BV68">
        <v>410739</v>
      </c>
      <c r="BW68">
        <v>94743</v>
      </c>
      <c r="BX68">
        <v>477567</v>
      </c>
      <c r="BY68">
        <v>102801</v>
      </c>
      <c r="BZ68">
        <v>514137</v>
      </c>
      <c r="CA68">
        <v>110196</v>
      </c>
      <c r="CB68">
        <v>441954</v>
      </c>
      <c r="CC68">
        <v>94553</v>
      </c>
      <c r="CE68">
        <v>576881</v>
      </c>
      <c r="CF68">
        <v>114370</v>
      </c>
      <c r="CG68" s="75">
        <v>565276</v>
      </c>
      <c r="CH68" s="75">
        <v>106154</v>
      </c>
      <c r="CI68" s="75">
        <v>630860</v>
      </c>
      <c r="CJ68" s="75">
        <v>116630</v>
      </c>
    </row>
    <row r="69" spans="1:88" x14ac:dyDescent="0.6">
      <c r="A69" s="33" t="s">
        <v>79</v>
      </c>
      <c r="B69" s="305">
        <v>58917</v>
      </c>
      <c r="C69" s="305">
        <v>37687</v>
      </c>
      <c r="D69" s="75">
        <v>52427</v>
      </c>
      <c r="E69" s="75">
        <v>32108</v>
      </c>
      <c r="F69" s="75">
        <v>99117</v>
      </c>
      <c r="G69" s="75">
        <v>35818</v>
      </c>
      <c r="H69" s="75">
        <v>93954</v>
      </c>
      <c r="I69" s="75">
        <v>34905</v>
      </c>
      <c r="K69" s="316">
        <v>101435</v>
      </c>
      <c r="L69" s="316">
        <v>39098</v>
      </c>
      <c r="M69" s="316">
        <v>98886</v>
      </c>
      <c r="N69" s="316">
        <v>34754</v>
      </c>
      <c r="O69" s="316">
        <v>98327</v>
      </c>
      <c r="P69" s="316">
        <v>33803</v>
      </c>
      <c r="Q69" s="316">
        <v>88513</v>
      </c>
      <c r="R69" s="316">
        <v>30721</v>
      </c>
      <c r="T69" s="316">
        <v>94777</v>
      </c>
      <c r="U69" s="316">
        <v>32568</v>
      </c>
      <c r="V69" s="316">
        <v>99476</v>
      </c>
      <c r="W69" s="316">
        <v>34012</v>
      </c>
      <c r="X69" s="316">
        <v>119837</v>
      </c>
      <c r="Y69" s="316">
        <v>41551</v>
      </c>
      <c r="Z69" s="316">
        <v>103164</v>
      </c>
      <c r="AA69" s="316">
        <v>35340</v>
      </c>
      <c r="AC69" s="316">
        <v>95364</v>
      </c>
      <c r="AD69" s="316">
        <v>33104</v>
      </c>
      <c r="AE69" s="316">
        <v>109429</v>
      </c>
      <c r="AF69" s="316">
        <v>37899</v>
      </c>
      <c r="AG69" s="316">
        <v>101161</v>
      </c>
      <c r="AH69" s="316">
        <v>34614</v>
      </c>
      <c r="AI69" s="316">
        <v>93196</v>
      </c>
      <c r="AJ69" s="316">
        <v>31961</v>
      </c>
      <c r="AL69" s="75">
        <v>102041</v>
      </c>
      <c r="AM69" s="75">
        <v>35617</v>
      </c>
      <c r="AN69" s="75">
        <v>92779</v>
      </c>
      <c r="AO69" s="75">
        <v>32533</v>
      </c>
      <c r="AP69" s="75">
        <v>100518</v>
      </c>
      <c r="AQ69" s="75">
        <v>34939</v>
      </c>
      <c r="AR69" s="75">
        <v>102780</v>
      </c>
      <c r="AS69" s="75">
        <v>36217</v>
      </c>
      <c r="AU69" s="75">
        <v>98780</v>
      </c>
      <c r="AV69" s="75">
        <v>34020</v>
      </c>
      <c r="AW69" s="75">
        <v>99098</v>
      </c>
      <c r="AX69" s="75">
        <v>34101</v>
      </c>
      <c r="AY69" s="75">
        <v>98411</v>
      </c>
      <c r="AZ69" s="75">
        <v>33607</v>
      </c>
      <c r="BA69" s="75">
        <v>95617</v>
      </c>
      <c r="BB69" s="75">
        <v>33143</v>
      </c>
      <c r="BD69" s="75">
        <v>90180</v>
      </c>
      <c r="BE69" s="75">
        <v>32193</v>
      </c>
      <c r="BF69" s="75">
        <v>80225</v>
      </c>
      <c r="BG69" s="75">
        <v>27855</v>
      </c>
      <c r="BH69" s="75">
        <v>93606</v>
      </c>
      <c r="BI69" s="75">
        <v>32068</v>
      </c>
      <c r="BJ69" s="75">
        <v>91652</v>
      </c>
      <c r="BK69" s="75">
        <v>31693</v>
      </c>
      <c r="BM69" s="75">
        <v>91129</v>
      </c>
      <c r="BN69" s="75">
        <v>31350</v>
      </c>
      <c r="BO69" s="75">
        <v>92526</v>
      </c>
      <c r="BP69" s="75">
        <v>31676</v>
      </c>
      <c r="BQ69" s="75">
        <v>100287</v>
      </c>
      <c r="BR69" s="75">
        <v>34870</v>
      </c>
      <c r="BS69" s="75">
        <v>104757</v>
      </c>
      <c r="BT69" s="75">
        <v>32807</v>
      </c>
      <c r="BV69">
        <v>91129</v>
      </c>
      <c r="BW69">
        <v>31350</v>
      </c>
      <c r="BX69">
        <v>105307</v>
      </c>
      <c r="BY69">
        <v>34861</v>
      </c>
      <c r="BZ69">
        <v>113360</v>
      </c>
      <c r="CA69">
        <v>35712</v>
      </c>
      <c r="CB69">
        <v>104378</v>
      </c>
      <c r="CC69">
        <v>33011</v>
      </c>
      <c r="CE69">
        <v>119464</v>
      </c>
      <c r="CF69">
        <v>33637</v>
      </c>
      <c r="CG69" s="75">
        <v>167762</v>
      </c>
      <c r="CH69" s="75">
        <v>44918</v>
      </c>
      <c r="CI69" s="75">
        <v>148777</v>
      </c>
      <c r="CJ69" s="75">
        <v>38466</v>
      </c>
    </row>
    <row r="70" spans="1:88" x14ac:dyDescent="0.6">
      <c r="A70" s="33" t="s">
        <v>80</v>
      </c>
      <c r="B70" s="305">
        <v>338835</v>
      </c>
      <c r="C70" s="305">
        <v>65991</v>
      </c>
      <c r="D70" s="75">
        <v>378467</v>
      </c>
      <c r="E70" s="75">
        <v>72974</v>
      </c>
      <c r="F70" s="75">
        <v>505740</v>
      </c>
      <c r="G70" s="75">
        <v>81639</v>
      </c>
      <c r="H70" s="75">
        <v>407192</v>
      </c>
      <c r="I70" s="75">
        <v>66348</v>
      </c>
      <c r="K70" s="316">
        <v>440186</v>
      </c>
      <c r="L70" s="316">
        <v>73044</v>
      </c>
      <c r="M70" s="316">
        <v>430655</v>
      </c>
      <c r="N70" s="316">
        <v>70403</v>
      </c>
      <c r="O70" s="316">
        <v>390920</v>
      </c>
      <c r="P70" s="316">
        <v>61443</v>
      </c>
      <c r="Q70" s="316">
        <v>410778</v>
      </c>
      <c r="R70" s="316">
        <v>65304</v>
      </c>
      <c r="T70" s="316">
        <v>364774</v>
      </c>
      <c r="U70" s="316">
        <v>58140</v>
      </c>
      <c r="V70" s="316">
        <v>427379</v>
      </c>
      <c r="W70" s="316">
        <v>67875</v>
      </c>
      <c r="X70" s="316">
        <v>409795</v>
      </c>
      <c r="Y70" s="316">
        <v>64483</v>
      </c>
      <c r="Z70" s="316">
        <v>411877</v>
      </c>
      <c r="AA70" s="316">
        <v>65025</v>
      </c>
      <c r="AC70" s="316">
        <v>382974</v>
      </c>
      <c r="AD70" s="316">
        <v>60718</v>
      </c>
      <c r="AE70" s="316">
        <v>455458</v>
      </c>
      <c r="AF70" s="316">
        <v>72476</v>
      </c>
      <c r="AG70" s="316">
        <v>400058</v>
      </c>
      <c r="AH70" s="316">
        <v>63071</v>
      </c>
      <c r="AI70" s="316">
        <v>403704</v>
      </c>
      <c r="AJ70" s="316">
        <v>63873</v>
      </c>
      <c r="AL70" s="75">
        <v>441613</v>
      </c>
      <c r="AM70" s="75">
        <v>70440</v>
      </c>
      <c r="AN70" s="75">
        <v>428376</v>
      </c>
      <c r="AO70" s="75">
        <v>68268</v>
      </c>
      <c r="AP70" s="75">
        <v>475570</v>
      </c>
      <c r="AQ70" s="75">
        <v>74881</v>
      </c>
      <c r="AR70" s="75">
        <v>392647</v>
      </c>
      <c r="AS70" s="75">
        <v>63092</v>
      </c>
      <c r="AU70" s="75">
        <v>392244</v>
      </c>
      <c r="AV70" s="75">
        <v>62172</v>
      </c>
      <c r="AW70" s="75">
        <v>443891</v>
      </c>
      <c r="AX70" s="75">
        <v>70409</v>
      </c>
      <c r="AY70" s="75">
        <v>463155</v>
      </c>
      <c r="AZ70" s="75">
        <v>73151</v>
      </c>
      <c r="BA70" s="75">
        <v>459653</v>
      </c>
      <c r="BB70" s="75">
        <v>72792</v>
      </c>
      <c r="BD70" s="75">
        <v>464829</v>
      </c>
      <c r="BE70" s="75">
        <v>73685</v>
      </c>
      <c r="BF70" s="75">
        <v>480196</v>
      </c>
      <c r="BG70" s="75">
        <v>76335</v>
      </c>
      <c r="BH70" s="75">
        <v>446797</v>
      </c>
      <c r="BI70" s="75">
        <v>70477</v>
      </c>
      <c r="BJ70" s="75">
        <v>394621</v>
      </c>
      <c r="BK70" s="75">
        <v>62689</v>
      </c>
      <c r="BM70" s="75">
        <v>439511</v>
      </c>
      <c r="BN70" s="75">
        <v>70043</v>
      </c>
      <c r="BO70" s="75">
        <v>457994</v>
      </c>
      <c r="BP70" s="75">
        <v>72458</v>
      </c>
      <c r="BQ70" s="75">
        <v>444453</v>
      </c>
      <c r="BR70" s="75">
        <v>70231</v>
      </c>
      <c r="BS70" s="75">
        <v>465592</v>
      </c>
      <c r="BT70" s="75">
        <v>69889</v>
      </c>
      <c r="BV70">
        <v>439511</v>
      </c>
      <c r="BW70">
        <v>70043</v>
      </c>
      <c r="BX70">
        <v>485804</v>
      </c>
      <c r="BY70">
        <v>73244</v>
      </c>
      <c r="BZ70">
        <v>519750</v>
      </c>
      <c r="CA70">
        <v>79002</v>
      </c>
      <c r="CB70">
        <v>453051</v>
      </c>
      <c r="CC70">
        <v>67766</v>
      </c>
      <c r="CE70">
        <v>586738</v>
      </c>
      <c r="CF70">
        <v>85020</v>
      </c>
      <c r="CG70" s="75">
        <v>641283</v>
      </c>
      <c r="CH70" s="75">
        <v>91242</v>
      </c>
      <c r="CI70" s="75">
        <v>836204</v>
      </c>
      <c r="CJ70" s="75">
        <v>115395</v>
      </c>
    </row>
    <row r="71" spans="1:88" x14ac:dyDescent="0.6">
      <c r="A71" s="33" t="s">
        <v>81</v>
      </c>
      <c r="B71" s="305">
        <v>210402</v>
      </c>
      <c r="C71" s="305">
        <v>68986</v>
      </c>
      <c r="D71" s="75">
        <v>171476</v>
      </c>
      <c r="E71" s="75">
        <v>54260</v>
      </c>
      <c r="F71" s="75">
        <v>215219</v>
      </c>
      <c r="G71" s="75">
        <v>58318</v>
      </c>
      <c r="H71" s="75">
        <v>222443</v>
      </c>
      <c r="I71" s="75">
        <v>60523</v>
      </c>
      <c r="K71" s="316">
        <v>213341</v>
      </c>
      <c r="L71" s="316">
        <v>59887</v>
      </c>
      <c r="M71" s="316">
        <v>206093</v>
      </c>
      <c r="N71" s="316">
        <v>55532</v>
      </c>
      <c r="O71" s="316">
        <v>223057</v>
      </c>
      <c r="P71" s="316">
        <v>58372</v>
      </c>
      <c r="Q71" s="316">
        <v>199556</v>
      </c>
      <c r="R71" s="316">
        <v>52747</v>
      </c>
      <c r="T71" s="316">
        <v>200378</v>
      </c>
      <c r="U71" s="316">
        <v>53380</v>
      </c>
      <c r="V71" s="316">
        <v>207322</v>
      </c>
      <c r="W71" s="316">
        <v>54604</v>
      </c>
      <c r="X71" s="316">
        <v>232630</v>
      </c>
      <c r="Y71" s="316">
        <v>61699</v>
      </c>
      <c r="Z71" s="316">
        <v>222492</v>
      </c>
      <c r="AA71" s="316">
        <v>57908</v>
      </c>
      <c r="AC71" s="316">
        <v>180244</v>
      </c>
      <c r="AD71" s="316">
        <v>47559</v>
      </c>
      <c r="AE71" s="316">
        <v>245183</v>
      </c>
      <c r="AF71" s="316">
        <v>64761</v>
      </c>
      <c r="AG71" s="316">
        <v>209859</v>
      </c>
      <c r="AH71" s="316">
        <v>54396</v>
      </c>
      <c r="AI71" s="316">
        <v>229223</v>
      </c>
      <c r="AJ71" s="316">
        <v>59114</v>
      </c>
      <c r="AL71" s="75">
        <v>200062</v>
      </c>
      <c r="AM71" s="75">
        <v>52076</v>
      </c>
      <c r="AN71" s="75">
        <v>243511</v>
      </c>
      <c r="AO71" s="75">
        <v>63508</v>
      </c>
      <c r="AP71" s="75">
        <v>249484</v>
      </c>
      <c r="AQ71" s="75">
        <v>65314</v>
      </c>
      <c r="AR71" s="75">
        <v>231648</v>
      </c>
      <c r="AS71" s="75">
        <v>61873</v>
      </c>
      <c r="AU71" s="75">
        <v>209137</v>
      </c>
      <c r="AV71" s="75">
        <v>54447</v>
      </c>
      <c r="AW71" s="75">
        <v>225562</v>
      </c>
      <c r="AX71" s="75">
        <v>59433</v>
      </c>
      <c r="AY71" s="75">
        <v>264803</v>
      </c>
      <c r="AZ71" s="75">
        <v>69291</v>
      </c>
      <c r="BA71" s="75">
        <v>225540</v>
      </c>
      <c r="BB71" s="75">
        <v>59033</v>
      </c>
      <c r="BD71" s="75">
        <v>216229</v>
      </c>
      <c r="BE71" s="75">
        <v>57756</v>
      </c>
      <c r="BF71" s="75">
        <v>216632</v>
      </c>
      <c r="BG71" s="75">
        <v>56878</v>
      </c>
      <c r="BH71" s="75">
        <v>215663</v>
      </c>
      <c r="BI71" s="75">
        <v>56608</v>
      </c>
      <c r="BJ71" s="75">
        <v>235221</v>
      </c>
      <c r="BK71" s="75">
        <v>62105</v>
      </c>
      <c r="BM71" s="75">
        <v>210076</v>
      </c>
      <c r="BN71" s="75">
        <v>55024</v>
      </c>
      <c r="BO71" s="75">
        <v>221021</v>
      </c>
      <c r="BP71" s="75">
        <v>57831</v>
      </c>
      <c r="BQ71" s="75">
        <v>214890</v>
      </c>
      <c r="BR71" s="75">
        <v>56298</v>
      </c>
      <c r="BS71" s="75">
        <v>255761</v>
      </c>
      <c r="BT71" s="75">
        <v>60983</v>
      </c>
      <c r="BV71">
        <v>210076</v>
      </c>
      <c r="BW71">
        <v>55024</v>
      </c>
      <c r="BX71">
        <v>261680</v>
      </c>
      <c r="BY71">
        <v>64991</v>
      </c>
      <c r="BZ71">
        <v>294983</v>
      </c>
      <c r="CA71">
        <v>75367</v>
      </c>
      <c r="CB71">
        <v>287131</v>
      </c>
      <c r="CC71">
        <v>67894</v>
      </c>
      <c r="CE71">
        <v>395932</v>
      </c>
      <c r="CF71">
        <v>92040</v>
      </c>
      <c r="CG71" s="75">
        <v>363910</v>
      </c>
      <c r="CH71" s="75">
        <v>83908</v>
      </c>
      <c r="CI71" s="75">
        <v>401692</v>
      </c>
      <c r="CJ71" s="75">
        <v>83037</v>
      </c>
    </row>
    <row r="72" spans="1:88" x14ac:dyDescent="0.6">
      <c r="A72" s="33" t="s">
        <v>82</v>
      </c>
      <c r="B72" s="305">
        <v>246100</v>
      </c>
      <c r="C72" s="305">
        <v>106322</v>
      </c>
      <c r="D72" s="75">
        <v>230869</v>
      </c>
      <c r="E72" s="75">
        <v>98914</v>
      </c>
      <c r="F72" s="75">
        <v>255521</v>
      </c>
      <c r="G72" s="75">
        <v>84951</v>
      </c>
      <c r="H72" s="75">
        <v>270488</v>
      </c>
      <c r="I72" s="75">
        <v>90994</v>
      </c>
      <c r="K72" s="316">
        <v>259019</v>
      </c>
      <c r="L72" s="316">
        <v>91150</v>
      </c>
      <c r="M72" s="316">
        <v>247700</v>
      </c>
      <c r="N72" s="316">
        <v>85401</v>
      </c>
      <c r="O72" s="316">
        <v>279009</v>
      </c>
      <c r="P72" s="316">
        <v>90305</v>
      </c>
      <c r="Q72" s="316">
        <v>244127</v>
      </c>
      <c r="R72" s="316">
        <v>78865</v>
      </c>
      <c r="T72" s="316">
        <v>237873</v>
      </c>
      <c r="U72" s="316">
        <v>78038</v>
      </c>
      <c r="V72" s="316">
        <v>284089</v>
      </c>
      <c r="W72" s="316">
        <v>91705</v>
      </c>
      <c r="X72" s="316">
        <v>309686</v>
      </c>
      <c r="Y72" s="316">
        <v>99695</v>
      </c>
      <c r="Z72" s="316">
        <v>280670</v>
      </c>
      <c r="AA72" s="316">
        <v>89936</v>
      </c>
      <c r="AC72" s="316">
        <v>258340</v>
      </c>
      <c r="AD72" s="316">
        <v>84928</v>
      </c>
      <c r="AE72" s="316">
        <v>285121</v>
      </c>
      <c r="AF72" s="316">
        <v>91321</v>
      </c>
      <c r="AG72" s="316">
        <v>340007</v>
      </c>
      <c r="AH72" s="316">
        <v>109189</v>
      </c>
      <c r="AI72" s="316">
        <v>289384</v>
      </c>
      <c r="AJ72" s="316">
        <v>92610</v>
      </c>
      <c r="AL72" s="75">
        <v>251696</v>
      </c>
      <c r="AM72" s="75">
        <v>81221</v>
      </c>
      <c r="AN72" s="75">
        <v>286333</v>
      </c>
      <c r="AO72" s="75">
        <v>92175</v>
      </c>
      <c r="AP72" s="75">
        <v>331667</v>
      </c>
      <c r="AQ72" s="75">
        <v>105484</v>
      </c>
      <c r="AR72" s="75">
        <v>276857</v>
      </c>
      <c r="AS72" s="75">
        <v>90764</v>
      </c>
      <c r="AU72" s="75">
        <v>249459</v>
      </c>
      <c r="AV72" s="75">
        <v>80559</v>
      </c>
      <c r="AW72" s="75">
        <v>300181</v>
      </c>
      <c r="AX72" s="75">
        <v>97100</v>
      </c>
      <c r="AY72" s="75">
        <v>302609</v>
      </c>
      <c r="AZ72" s="75">
        <v>96636</v>
      </c>
      <c r="BA72" s="75">
        <v>311220</v>
      </c>
      <c r="BB72" s="75">
        <v>100841</v>
      </c>
      <c r="BD72" s="75">
        <v>269364</v>
      </c>
      <c r="BE72" s="75">
        <v>87031</v>
      </c>
      <c r="BF72" s="75">
        <v>288304</v>
      </c>
      <c r="BG72" s="75">
        <v>92458</v>
      </c>
      <c r="BH72" s="75">
        <v>324901</v>
      </c>
      <c r="BI72" s="75">
        <v>103945</v>
      </c>
      <c r="BJ72" s="75">
        <v>317427</v>
      </c>
      <c r="BK72" s="75">
        <v>101785</v>
      </c>
      <c r="BM72" s="75">
        <v>275786</v>
      </c>
      <c r="BN72" s="75">
        <v>88108</v>
      </c>
      <c r="BO72" s="75">
        <v>304001</v>
      </c>
      <c r="BP72" s="75">
        <v>97069</v>
      </c>
      <c r="BQ72" s="75">
        <v>322076</v>
      </c>
      <c r="BR72" s="75">
        <v>102835</v>
      </c>
      <c r="BS72" s="75">
        <v>333031</v>
      </c>
      <c r="BT72" s="75">
        <v>99113</v>
      </c>
      <c r="BV72">
        <v>275786</v>
      </c>
      <c r="BW72">
        <v>88108</v>
      </c>
      <c r="BX72">
        <v>313119</v>
      </c>
      <c r="BY72">
        <v>93964</v>
      </c>
      <c r="BZ72">
        <v>378431</v>
      </c>
      <c r="CA72">
        <v>111859</v>
      </c>
      <c r="CB72">
        <v>341538</v>
      </c>
      <c r="CC72">
        <v>102107</v>
      </c>
      <c r="CE72">
        <v>426305</v>
      </c>
      <c r="CF72">
        <v>119537</v>
      </c>
      <c r="CG72" s="75">
        <v>533536</v>
      </c>
      <c r="CH72" s="75">
        <v>139861</v>
      </c>
      <c r="CI72" s="75">
        <v>534724</v>
      </c>
      <c r="CJ72" s="75">
        <v>131089</v>
      </c>
    </row>
    <row r="73" spans="1:88" x14ac:dyDescent="0.6">
      <c r="A73" s="33" t="s">
        <v>83</v>
      </c>
      <c r="B73" s="305">
        <v>148613</v>
      </c>
      <c r="C73" s="305">
        <v>9944</v>
      </c>
      <c r="D73" s="75">
        <v>108307</v>
      </c>
      <c r="E73" s="75">
        <v>7185</v>
      </c>
      <c r="F73" s="75">
        <v>107792</v>
      </c>
      <c r="G73" s="75">
        <v>6869</v>
      </c>
      <c r="H73" s="75">
        <v>190350</v>
      </c>
      <c r="I73" s="75">
        <v>12280</v>
      </c>
      <c r="K73" s="316">
        <v>183444</v>
      </c>
      <c r="L73" s="316">
        <v>11799</v>
      </c>
      <c r="M73" s="316">
        <v>225271</v>
      </c>
      <c r="N73" s="316">
        <v>14416</v>
      </c>
      <c r="O73" s="316">
        <v>171625</v>
      </c>
      <c r="P73" s="316">
        <v>10930</v>
      </c>
      <c r="Q73" s="316">
        <v>151920</v>
      </c>
      <c r="R73" s="316">
        <v>9680</v>
      </c>
      <c r="T73" s="316">
        <v>198973</v>
      </c>
      <c r="U73" s="316">
        <v>12584</v>
      </c>
      <c r="V73" s="316">
        <v>171352</v>
      </c>
      <c r="W73" s="316">
        <v>10943</v>
      </c>
      <c r="X73" s="316">
        <v>128834</v>
      </c>
      <c r="Y73" s="316">
        <v>8125</v>
      </c>
      <c r="Z73" s="316">
        <v>166294</v>
      </c>
      <c r="AA73" s="316">
        <v>10543</v>
      </c>
      <c r="AC73" s="316">
        <v>149079</v>
      </c>
      <c r="AD73" s="316">
        <v>9365</v>
      </c>
      <c r="AE73" s="316">
        <v>173111</v>
      </c>
      <c r="AF73" s="316">
        <v>10938</v>
      </c>
      <c r="AG73" s="316">
        <v>134695</v>
      </c>
      <c r="AH73" s="316">
        <v>8510</v>
      </c>
      <c r="AI73" s="316">
        <v>269552</v>
      </c>
      <c r="AJ73" s="316">
        <v>17145</v>
      </c>
      <c r="AL73" s="75">
        <v>173809</v>
      </c>
      <c r="AM73" s="75">
        <v>10926</v>
      </c>
      <c r="AN73" s="75">
        <v>168779</v>
      </c>
      <c r="AO73" s="75">
        <v>10634</v>
      </c>
      <c r="AP73" s="75">
        <v>196871</v>
      </c>
      <c r="AQ73" s="75">
        <v>12488</v>
      </c>
      <c r="AR73" s="75">
        <v>218752</v>
      </c>
      <c r="AS73" s="75">
        <v>13973</v>
      </c>
      <c r="AU73" s="75">
        <v>252647</v>
      </c>
      <c r="AV73" s="75">
        <v>16150</v>
      </c>
      <c r="AW73" s="75">
        <v>202116</v>
      </c>
      <c r="AX73" s="75">
        <v>12762</v>
      </c>
      <c r="AY73" s="75">
        <v>198287</v>
      </c>
      <c r="AZ73" s="75">
        <v>12557</v>
      </c>
      <c r="BA73" s="75">
        <v>204036</v>
      </c>
      <c r="BB73" s="75">
        <v>12955</v>
      </c>
      <c r="BD73" s="75">
        <v>259087</v>
      </c>
      <c r="BE73" s="75">
        <v>16461</v>
      </c>
      <c r="BF73" s="75">
        <v>257196</v>
      </c>
      <c r="BG73" s="75">
        <v>16259</v>
      </c>
      <c r="BH73" s="75">
        <v>220812</v>
      </c>
      <c r="BI73" s="75">
        <v>14006</v>
      </c>
      <c r="BJ73" s="75">
        <v>233824</v>
      </c>
      <c r="BK73" s="75">
        <v>14788</v>
      </c>
      <c r="BM73" s="75">
        <v>276065</v>
      </c>
      <c r="BN73" s="75">
        <v>17438</v>
      </c>
      <c r="BO73" s="75">
        <v>272527</v>
      </c>
      <c r="BP73" s="75">
        <v>17244</v>
      </c>
      <c r="BQ73" s="75">
        <v>226605</v>
      </c>
      <c r="BR73" s="75">
        <v>14402</v>
      </c>
      <c r="BS73" s="75">
        <v>241458</v>
      </c>
      <c r="BT73" s="75">
        <v>15019</v>
      </c>
      <c r="BV73">
        <v>276065</v>
      </c>
      <c r="BW73">
        <v>17438</v>
      </c>
      <c r="BX73">
        <v>243835</v>
      </c>
      <c r="BY73">
        <v>15367</v>
      </c>
      <c r="BZ73">
        <v>221094</v>
      </c>
      <c r="CA73">
        <v>15179</v>
      </c>
      <c r="CB73">
        <v>245752</v>
      </c>
      <c r="CC73">
        <v>15574</v>
      </c>
      <c r="CE73">
        <v>209545</v>
      </c>
      <c r="CF73">
        <v>13716</v>
      </c>
      <c r="CG73" s="75">
        <v>364220</v>
      </c>
      <c r="CH73" s="75">
        <v>22908</v>
      </c>
      <c r="CI73" s="75">
        <v>388619</v>
      </c>
      <c r="CJ73" s="75">
        <v>24423</v>
      </c>
    </row>
    <row r="74" spans="1:88" x14ac:dyDescent="0.6">
      <c r="A74" s="33" t="s">
        <v>84</v>
      </c>
      <c r="B74" s="305">
        <v>177887</v>
      </c>
      <c r="C74" s="305">
        <v>48424</v>
      </c>
      <c r="D74" s="75">
        <v>165070</v>
      </c>
      <c r="E74" s="75">
        <v>45340</v>
      </c>
      <c r="F74" s="75">
        <v>220862</v>
      </c>
      <c r="G74" s="75">
        <v>41975</v>
      </c>
      <c r="H74" s="75">
        <v>217819</v>
      </c>
      <c r="I74" s="75">
        <v>41640</v>
      </c>
      <c r="K74" s="316">
        <v>231061</v>
      </c>
      <c r="L74" s="316">
        <v>45389</v>
      </c>
      <c r="M74" s="316">
        <v>242730</v>
      </c>
      <c r="N74" s="316">
        <v>47172</v>
      </c>
      <c r="O74" s="316">
        <v>254961</v>
      </c>
      <c r="P74" s="316">
        <v>47734</v>
      </c>
      <c r="Q74" s="316">
        <v>226944</v>
      </c>
      <c r="R74" s="316">
        <v>42352</v>
      </c>
      <c r="T74" s="316">
        <v>276784</v>
      </c>
      <c r="U74" s="316">
        <v>51984</v>
      </c>
      <c r="V74" s="316">
        <v>269581</v>
      </c>
      <c r="W74" s="316">
        <v>50358</v>
      </c>
      <c r="X74" s="316">
        <v>284852</v>
      </c>
      <c r="Y74" s="316">
        <v>53421</v>
      </c>
      <c r="Z74" s="316">
        <v>258999</v>
      </c>
      <c r="AA74" s="316">
        <v>48408</v>
      </c>
      <c r="AC74" s="316">
        <v>273650</v>
      </c>
      <c r="AD74" s="316">
        <v>51632</v>
      </c>
      <c r="AE74" s="316">
        <v>256209</v>
      </c>
      <c r="AF74" s="316">
        <v>48026</v>
      </c>
      <c r="AG74" s="316">
        <v>274849</v>
      </c>
      <c r="AH74" s="316">
        <v>51393</v>
      </c>
      <c r="AI74" s="316">
        <v>257536</v>
      </c>
      <c r="AJ74" s="316">
        <v>48167</v>
      </c>
      <c r="AL74" s="75">
        <v>280637</v>
      </c>
      <c r="AM74" s="75">
        <v>53367</v>
      </c>
      <c r="AN74" s="75">
        <v>323414</v>
      </c>
      <c r="AO74" s="75">
        <v>61849</v>
      </c>
      <c r="AP74" s="75">
        <v>333504</v>
      </c>
      <c r="AQ74" s="75">
        <v>62630</v>
      </c>
      <c r="AR74" s="75">
        <v>293246</v>
      </c>
      <c r="AS74" s="75">
        <v>56359</v>
      </c>
      <c r="AU74" s="75">
        <v>242773</v>
      </c>
      <c r="AV74" s="75">
        <v>45478</v>
      </c>
      <c r="AW74" s="75">
        <v>287239</v>
      </c>
      <c r="AX74" s="75">
        <v>54027</v>
      </c>
      <c r="AY74" s="75">
        <v>283726</v>
      </c>
      <c r="AZ74" s="75">
        <v>52831</v>
      </c>
      <c r="BA74" s="75">
        <v>289699</v>
      </c>
      <c r="BB74" s="75">
        <v>54532</v>
      </c>
      <c r="BD74" s="75">
        <v>321920</v>
      </c>
      <c r="BE74" s="75">
        <v>60213</v>
      </c>
      <c r="BF74" s="75">
        <v>316303</v>
      </c>
      <c r="BG74" s="75">
        <v>59063</v>
      </c>
      <c r="BH74" s="75">
        <v>317021</v>
      </c>
      <c r="BI74" s="75">
        <v>59541</v>
      </c>
      <c r="BJ74" s="75">
        <v>304906</v>
      </c>
      <c r="BK74" s="75">
        <v>57520</v>
      </c>
      <c r="BM74" s="75">
        <v>281714</v>
      </c>
      <c r="BN74" s="75">
        <v>53146</v>
      </c>
      <c r="BO74" s="75">
        <v>323883</v>
      </c>
      <c r="BP74" s="75">
        <v>61003</v>
      </c>
      <c r="BQ74" s="75">
        <v>316541</v>
      </c>
      <c r="BR74" s="75">
        <v>59663</v>
      </c>
      <c r="BS74" s="75">
        <v>383707</v>
      </c>
      <c r="BT74" s="75">
        <v>67927</v>
      </c>
      <c r="BV74">
        <v>281714</v>
      </c>
      <c r="BW74">
        <v>53146</v>
      </c>
      <c r="BX74">
        <v>307089</v>
      </c>
      <c r="BY74">
        <v>54882</v>
      </c>
      <c r="BZ74">
        <v>351052</v>
      </c>
      <c r="CA74">
        <v>61596</v>
      </c>
      <c r="CB74">
        <v>333084</v>
      </c>
      <c r="CC74">
        <v>58588</v>
      </c>
      <c r="CE74">
        <v>330412</v>
      </c>
      <c r="CF74">
        <v>56000</v>
      </c>
      <c r="CG74" s="75">
        <v>421394</v>
      </c>
      <c r="CH74" s="75">
        <v>71797</v>
      </c>
      <c r="CI74" s="75">
        <v>414465</v>
      </c>
      <c r="CJ74" s="75">
        <v>66472</v>
      </c>
    </row>
    <row r="75" spans="1:88" x14ac:dyDescent="0.6">
      <c r="A75" s="33" t="s">
        <v>85</v>
      </c>
      <c r="B75" s="305">
        <v>407174</v>
      </c>
      <c r="C75" s="305">
        <v>113600</v>
      </c>
      <c r="D75" s="75">
        <v>427699</v>
      </c>
      <c r="E75" s="75">
        <v>119499</v>
      </c>
      <c r="F75" s="75">
        <v>629470</v>
      </c>
      <c r="G75" s="75">
        <v>120921</v>
      </c>
      <c r="H75" s="75">
        <v>602416</v>
      </c>
      <c r="I75" s="75">
        <v>117337</v>
      </c>
      <c r="K75" s="316">
        <v>639641</v>
      </c>
      <c r="L75" s="316">
        <v>125831</v>
      </c>
      <c r="M75" s="316">
        <v>645451</v>
      </c>
      <c r="N75" s="316">
        <v>128756</v>
      </c>
      <c r="O75" s="316">
        <v>575636</v>
      </c>
      <c r="P75" s="316">
        <v>107874</v>
      </c>
      <c r="Q75" s="316">
        <v>571660</v>
      </c>
      <c r="R75" s="316">
        <v>107793</v>
      </c>
      <c r="T75" s="316">
        <v>563845</v>
      </c>
      <c r="U75" s="316">
        <v>106362</v>
      </c>
      <c r="V75" s="316">
        <v>601853</v>
      </c>
      <c r="W75" s="316">
        <v>112967</v>
      </c>
      <c r="X75" s="316">
        <v>635308</v>
      </c>
      <c r="Y75" s="316">
        <v>120407</v>
      </c>
      <c r="Z75" s="316">
        <v>599571</v>
      </c>
      <c r="AA75" s="316">
        <v>113556</v>
      </c>
      <c r="AC75" s="316">
        <v>579796</v>
      </c>
      <c r="AD75" s="316">
        <v>111584</v>
      </c>
      <c r="AE75" s="316">
        <v>653594</v>
      </c>
      <c r="AF75" s="316">
        <v>123925</v>
      </c>
      <c r="AG75" s="316">
        <v>683763</v>
      </c>
      <c r="AH75" s="316">
        <v>130216</v>
      </c>
      <c r="AI75" s="316">
        <v>655110</v>
      </c>
      <c r="AJ75" s="316">
        <v>123260</v>
      </c>
      <c r="AL75" s="75">
        <v>710641</v>
      </c>
      <c r="AM75" s="75">
        <v>135545</v>
      </c>
      <c r="AN75" s="75">
        <v>587582</v>
      </c>
      <c r="AO75" s="75">
        <v>111746</v>
      </c>
      <c r="AP75" s="75">
        <v>720064</v>
      </c>
      <c r="AQ75" s="75">
        <v>136309</v>
      </c>
      <c r="AR75" s="75">
        <v>754301</v>
      </c>
      <c r="AS75" s="75">
        <v>144328</v>
      </c>
      <c r="AU75" s="75">
        <v>481044</v>
      </c>
      <c r="AV75" s="75">
        <v>91913</v>
      </c>
      <c r="AW75" s="75">
        <v>656127</v>
      </c>
      <c r="AX75" s="75">
        <v>123931</v>
      </c>
      <c r="AY75" s="75">
        <v>741006</v>
      </c>
      <c r="AZ75" s="75">
        <v>139523</v>
      </c>
      <c r="BA75" s="75">
        <v>605169</v>
      </c>
      <c r="BB75" s="75">
        <v>114053</v>
      </c>
      <c r="BD75" s="75">
        <v>709234</v>
      </c>
      <c r="BE75" s="75">
        <v>133534</v>
      </c>
      <c r="BF75" s="75">
        <v>660523</v>
      </c>
      <c r="BG75" s="75">
        <v>123909</v>
      </c>
      <c r="BH75" s="75">
        <v>722644</v>
      </c>
      <c r="BI75" s="75">
        <v>137412</v>
      </c>
      <c r="BJ75" s="75">
        <v>617963</v>
      </c>
      <c r="BK75" s="75">
        <v>116384</v>
      </c>
      <c r="BM75" s="75">
        <v>586500</v>
      </c>
      <c r="BN75" s="75">
        <v>110924</v>
      </c>
      <c r="BO75" s="75">
        <v>734324</v>
      </c>
      <c r="BP75" s="75">
        <v>139484</v>
      </c>
      <c r="BQ75" s="75">
        <v>621558</v>
      </c>
      <c r="BR75" s="75">
        <v>116443</v>
      </c>
      <c r="BS75" s="75">
        <v>767294</v>
      </c>
      <c r="BT75" s="75">
        <v>134755</v>
      </c>
      <c r="BV75">
        <v>586500</v>
      </c>
      <c r="BW75">
        <v>110924</v>
      </c>
      <c r="BX75">
        <v>768888</v>
      </c>
      <c r="BY75">
        <v>139628</v>
      </c>
      <c r="BZ75">
        <v>875550</v>
      </c>
      <c r="CA75">
        <v>154530</v>
      </c>
      <c r="CB75">
        <v>787845</v>
      </c>
      <c r="CC75">
        <v>138208</v>
      </c>
      <c r="CE75">
        <v>1074175</v>
      </c>
      <c r="CF75">
        <v>177892</v>
      </c>
      <c r="CG75" s="75">
        <v>1030449</v>
      </c>
      <c r="CH75" s="75">
        <v>175321</v>
      </c>
      <c r="CI75" s="75">
        <v>1123586</v>
      </c>
      <c r="CJ75" s="75">
        <v>177552</v>
      </c>
    </row>
    <row r="76" spans="1:88" x14ac:dyDescent="0.6">
      <c r="A76" s="33" t="s">
        <v>86</v>
      </c>
      <c r="B76" s="305">
        <v>1170624</v>
      </c>
      <c r="C76" s="305">
        <v>735191</v>
      </c>
      <c r="D76" s="75">
        <v>1222664</v>
      </c>
      <c r="E76" s="75">
        <v>753524</v>
      </c>
      <c r="F76" s="75">
        <v>1516037</v>
      </c>
      <c r="G76" s="75">
        <v>758859</v>
      </c>
      <c r="H76" s="75">
        <v>1498421</v>
      </c>
      <c r="I76" s="75">
        <v>755140</v>
      </c>
      <c r="K76" s="316">
        <v>1629013</v>
      </c>
      <c r="L76" s="316">
        <v>828331</v>
      </c>
      <c r="M76" s="316">
        <v>1570764</v>
      </c>
      <c r="N76" s="316">
        <v>780473</v>
      </c>
      <c r="O76" s="316">
        <v>1590775</v>
      </c>
      <c r="P76" s="316">
        <v>761889</v>
      </c>
      <c r="Q76" s="316">
        <v>1421319</v>
      </c>
      <c r="R76" s="316">
        <v>683140</v>
      </c>
      <c r="T76" s="316">
        <v>1679374</v>
      </c>
      <c r="U76" s="316">
        <v>812146</v>
      </c>
      <c r="V76" s="316">
        <v>1637075</v>
      </c>
      <c r="W76" s="316">
        <v>779459</v>
      </c>
      <c r="X76" s="316">
        <v>1823016</v>
      </c>
      <c r="Y76" s="316">
        <v>872186</v>
      </c>
      <c r="Z76" s="316">
        <v>1612123</v>
      </c>
      <c r="AA76" s="316">
        <v>771745</v>
      </c>
      <c r="AC76" s="316">
        <v>1731885</v>
      </c>
      <c r="AD76" s="316">
        <v>828880</v>
      </c>
      <c r="AE76" s="316">
        <v>1742783</v>
      </c>
      <c r="AF76" s="316">
        <v>832753</v>
      </c>
      <c r="AG76" s="316">
        <v>1838883</v>
      </c>
      <c r="AH76" s="316">
        <v>886914</v>
      </c>
      <c r="AI76" s="316">
        <v>1735827</v>
      </c>
      <c r="AJ76" s="316">
        <v>827774</v>
      </c>
      <c r="AL76" s="75">
        <v>1807499</v>
      </c>
      <c r="AM76" s="75">
        <v>875922</v>
      </c>
      <c r="AN76" s="75">
        <v>1751846</v>
      </c>
      <c r="AO76" s="75">
        <v>841540</v>
      </c>
      <c r="AP76" s="75">
        <v>1880373</v>
      </c>
      <c r="AQ76" s="75">
        <v>907245</v>
      </c>
      <c r="AR76" s="75">
        <v>1745071</v>
      </c>
      <c r="AS76" s="75">
        <v>873756</v>
      </c>
      <c r="AU76" s="75">
        <v>1832925</v>
      </c>
      <c r="AV76" s="75">
        <v>881715</v>
      </c>
      <c r="AW76" s="75">
        <v>1877026</v>
      </c>
      <c r="AX76" s="75">
        <v>902874</v>
      </c>
      <c r="AY76" s="75">
        <v>1969027</v>
      </c>
      <c r="AZ76" s="75">
        <v>934506</v>
      </c>
      <c r="BA76" s="75">
        <v>1887578</v>
      </c>
      <c r="BB76" s="75">
        <v>908583</v>
      </c>
      <c r="BD76" s="75">
        <v>1888840</v>
      </c>
      <c r="BE76" s="75">
        <v>907933</v>
      </c>
      <c r="BF76" s="75">
        <v>1775512</v>
      </c>
      <c r="BG76" s="75">
        <v>849504</v>
      </c>
      <c r="BH76" s="75">
        <v>1955287</v>
      </c>
      <c r="BI76" s="75">
        <v>935960</v>
      </c>
      <c r="BJ76" s="75">
        <v>1847758</v>
      </c>
      <c r="BK76" s="75">
        <v>887768</v>
      </c>
      <c r="BM76" s="75">
        <v>1839870</v>
      </c>
      <c r="BN76" s="75">
        <v>883977</v>
      </c>
      <c r="BO76" s="75">
        <v>1780264</v>
      </c>
      <c r="BP76" s="75">
        <v>856029</v>
      </c>
      <c r="BQ76" s="75">
        <v>1950305</v>
      </c>
      <c r="BR76" s="75">
        <v>941854</v>
      </c>
      <c r="BS76" s="75">
        <v>2281280</v>
      </c>
      <c r="BT76" s="75">
        <v>958375</v>
      </c>
      <c r="BV76">
        <v>1839870</v>
      </c>
      <c r="BW76">
        <v>883977</v>
      </c>
      <c r="BX76">
        <v>2099306</v>
      </c>
      <c r="BY76">
        <v>898817</v>
      </c>
      <c r="BZ76">
        <v>2303045</v>
      </c>
      <c r="CA76">
        <v>975081</v>
      </c>
      <c r="CB76">
        <v>2177315</v>
      </c>
      <c r="CC76">
        <v>918987</v>
      </c>
      <c r="CE76">
        <v>2773611</v>
      </c>
      <c r="CF76">
        <v>965886</v>
      </c>
      <c r="CG76" s="75">
        <v>3265618</v>
      </c>
      <c r="CH76" s="75">
        <v>1103067</v>
      </c>
      <c r="CI76" s="75">
        <v>3294583</v>
      </c>
      <c r="CJ76" s="75">
        <v>1070486</v>
      </c>
    </row>
    <row r="77" spans="1:88" x14ac:dyDescent="0.6">
      <c r="A77" s="33" t="s">
        <v>87</v>
      </c>
      <c r="B77" s="305">
        <v>136427</v>
      </c>
      <c r="C77" s="305">
        <v>36449</v>
      </c>
      <c r="D77" s="75">
        <v>112025</v>
      </c>
      <c r="E77" s="75">
        <v>29459</v>
      </c>
      <c r="F77" s="75">
        <v>154875</v>
      </c>
      <c r="G77" s="75">
        <v>30549</v>
      </c>
      <c r="H77" s="75">
        <v>151848</v>
      </c>
      <c r="I77" s="75">
        <v>30148</v>
      </c>
      <c r="K77" s="316">
        <v>170065</v>
      </c>
      <c r="L77" s="316">
        <v>34249</v>
      </c>
      <c r="M77" s="316">
        <v>158372</v>
      </c>
      <c r="N77" s="316">
        <v>31393</v>
      </c>
      <c r="O77" s="316">
        <v>164197</v>
      </c>
      <c r="P77" s="316">
        <v>31894</v>
      </c>
      <c r="Q77" s="316">
        <v>150238</v>
      </c>
      <c r="R77" s="316">
        <v>29160</v>
      </c>
      <c r="T77" s="316">
        <v>161050</v>
      </c>
      <c r="U77" s="316">
        <v>31407</v>
      </c>
      <c r="V77" s="316">
        <v>165857</v>
      </c>
      <c r="W77" s="316">
        <v>32119</v>
      </c>
      <c r="X77" s="316">
        <v>179791</v>
      </c>
      <c r="Y77" s="316">
        <v>35042</v>
      </c>
      <c r="Z77" s="316">
        <v>159354</v>
      </c>
      <c r="AA77" s="316">
        <v>31024</v>
      </c>
      <c r="AC77" s="316">
        <v>161209</v>
      </c>
      <c r="AD77" s="316">
        <v>31624</v>
      </c>
      <c r="AE77" s="316">
        <v>159637</v>
      </c>
      <c r="AF77" s="316">
        <v>31051</v>
      </c>
      <c r="AG77" s="316">
        <v>190781</v>
      </c>
      <c r="AH77" s="316">
        <v>36918</v>
      </c>
      <c r="AI77" s="316">
        <v>165960</v>
      </c>
      <c r="AJ77" s="316">
        <v>32254</v>
      </c>
      <c r="AL77" s="75">
        <v>189714</v>
      </c>
      <c r="AM77" s="75">
        <v>36793</v>
      </c>
      <c r="AN77" s="75">
        <v>158750</v>
      </c>
      <c r="AO77" s="75">
        <v>30836</v>
      </c>
      <c r="AP77" s="75">
        <v>192815</v>
      </c>
      <c r="AQ77" s="75">
        <v>37414</v>
      </c>
      <c r="AR77" s="75">
        <v>180384</v>
      </c>
      <c r="AS77" s="75">
        <v>35432</v>
      </c>
      <c r="AU77" s="75">
        <v>188487</v>
      </c>
      <c r="AV77" s="75">
        <v>36578</v>
      </c>
      <c r="AW77" s="75">
        <v>190955</v>
      </c>
      <c r="AX77" s="75">
        <v>36865</v>
      </c>
      <c r="AY77" s="75">
        <v>184975</v>
      </c>
      <c r="AZ77" s="75">
        <v>35629</v>
      </c>
      <c r="BA77" s="75">
        <v>187032</v>
      </c>
      <c r="BB77" s="75">
        <v>36484</v>
      </c>
      <c r="BD77" s="75">
        <v>208502</v>
      </c>
      <c r="BE77" s="75">
        <v>40422</v>
      </c>
      <c r="BF77" s="75">
        <v>185123</v>
      </c>
      <c r="BG77" s="75">
        <v>35859</v>
      </c>
      <c r="BH77" s="75">
        <v>169963</v>
      </c>
      <c r="BI77" s="75">
        <v>33252</v>
      </c>
      <c r="BJ77" s="75">
        <v>161987</v>
      </c>
      <c r="BK77" s="75">
        <v>31614</v>
      </c>
      <c r="BM77" s="75">
        <v>161169</v>
      </c>
      <c r="BN77" s="75">
        <v>31694</v>
      </c>
      <c r="BO77" s="75">
        <v>153345</v>
      </c>
      <c r="BP77" s="75">
        <v>30102</v>
      </c>
      <c r="BQ77" s="75">
        <v>180130</v>
      </c>
      <c r="BR77" s="75">
        <v>35265</v>
      </c>
      <c r="BS77" s="75">
        <v>178984</v>
      </c>
      <c r="BT77" s="75">
        <v>32412</v>
      </c>
      <c r="BV77">
        <v>161169</v>
      </c>
      <c r="BW77">
        <v>31694</v>
      </c>
      <c r="BX77">
        <v>178977</v>
      </c>
      <c r="BY77">
        <v>32875</v>
      </c>
      <c r="BZ77">
        <v>192156</v>
      </c>
      <c r="CA77">
        <v>34881</v>
      </c>
      <c r="CB77">
        <v>198654</v>
      </c>
      <c r="CC77">
        <v>36254</v>
      </c>
      <c r="CE77">
        <v>209094</v>
      </c>
      <c r="CF77">
        <v>36733</v>
      </c>
      <c r="CG77" s="75">
        <v>221242</v>
      </c>
      <c r="CH77" s="75">
        <v>38005</v>
      </c>
      <c r="CI77" s="75">
        <v>291804</v>
      </c>
      <c r="CJ77" s="75">
        <v>47418</v>
      </c>
    </row>
    <row r="78" spans="1:88" x14ac:dyDescent="0.6">
      <c r="A78" s="33" t="s">
        <v>88</v>
      </c>
      <c r="B78" s="305">
        <v>213239</v>
      </c>
      <c r="C78" s="305">
        <v>70479</v>
      </c>
      <c r="D78" s="75">
        <v>172477</v>
      </c>
      <c r="E78" s="75">
        <v>57652</v>
      </c>
      <c r="F78" s="75">
        <v>146012</v>
      </c>
      <c r="G78" s="75">
        <v>40646</v>
      </c>
      <c r="H78" s="75">
        <v>143701</v>
      </c>
      <c r="I78" s="75">
        <v>39731</v>
      </c>
      <c r="K78" s="316">
        <v>187739</v>
      </c>
      <c r="L78" s="316">
        <v>54254</v>
      </c>
      <c r="M78" s="316">
        <v>187934</v>
      </c>
      <c r="N78" s="316">
        <v>53740</v>
      </c>
      <c r="O78" s="316">
        <v>169958</v>
      </c>
      <c r="P78" s="316">
        <v>45354</v>
      </c>
      <c r="Q78" s="316">
        <v>148938</v>
      </c>
      <c r="R78" s="316">
        <v>40011</v>
      </c>
      <c r="T78" s="316">
        <v>187340</v>
      </c>
      <c r="U78" s="316">
        <v>50727</v>
      </c>
      <c r="V78" s="316">
        <v>157741</v>
      </c>
      <c r="W78" s="316">
        <v>42201</v>
      </c>
      <c r="X78" s="316">
        <v>185212</v>
      </c>
      <c r="Y78" s="316">
        <v>49430</v>
      </c>
      <c r="Z78" s="316">
        <v>154027</v>
      </c>
      <c r="AA78" s="316">
        <v>41007</v>
      </c>
      <c r="AC78" s="316">
        <v>159608</v>
      </c>
      <c r="AD78" s="316">
        <v>42583</v>
      </c>
      <c r="AE78" s="316">
        <v>186433</v>
      </c>
      <c r="AF78" s="316">
        <v>49863</v>
      </c>
      <c r="AG78" s="316">
        <v>187347</v>
      </c>
      <c r="AH78" s="316">
        <v>49529</v>
      </c>
      <c r="AI78" s="316">
        <v>181398</v>
      </c>
      <c r="AJ78" s="316">
        <v>48870</v>
      </c>
      <c r="AL78" s="75">
        <v>181263</v>
      </c>
      <c r="AM78" s="75">
        <v>49878</v>
      </c>
      <c r="AN78" s="75">
        <v>141403</v>
      </c>
      <c r="AO78" s="75">
        <v>37286</v>
      </c>
      <c r="AP78" s="75">
        <v>185191</v>
      </c>
      <c r="AQ78" s="75">
        <v>49910</v>
      </c>
      <c r="AR78" s="75">
        <v>174620</v>
      </c>
      <c r="AS78" s="75">
        <v>46066</v>
      </c>
      <c r="AU78" s="75">
        <v>153728</v>
      </c>
      <c r="AV78" s="75">
        <v>42421</v>
      </c>
      <c r="AW78" s="75">
        <v>170838</v>
      </c>
      <c r="AX78" s="75">
        <v>45619</v>
      </c>
      <c r="AY78" s="75">
        <v>204013</v>
      </c>
      <c r="AZ78" s="75">
        <v>52749</v>
      </c>
      <c r="BA78" s="75">
        <v>165254</v>
      </c>
      <c r="BB78" s="75">
        <v>42906</v>
      </c>
      <c r="BD78" s="75">
        <v>194214</v>
      </c>
      <c r="BE78" s="75">
        <v>52507</v>
      </c>
      <c r="BF78" s="75">
        <v>175142</v>
      </c>
      <c r="BG78" s="75">
        <v>46761</v>
      </c>
      <c r="BH78" s="75">
        <v>208672</v>
      </c>
      <c r="BI78" s="75">
        <v>55438</v>
      </c>
      <c r="BJ78" s="75">
        <v>173360</v>
      </c>
      <c r="BK78" s="75">
        <v>46349</v>
      </c>
      <c r="BM78" s="75">
        <v>192899</v>
      </c>
      <c r="BN78" s="75">
        <v>52620</v>
      </c>
      <c r="BO78" s="75">
        <v>187726</v>
      </c>
      <c r="BP78" s="75">
        <v>50246</v>
      </c>
      <c r="BQ78" s="75">
        <v>214192</v>
      </c>
      <c r="BR78" s="75">
        <v>57491</v>
      </c>
      <c r="BS78" s="75">
        <v>203978</v>
      </c>
      <c r="BT78" s="75">
        <v>51432</v>
      </c>
      <c r="BV78">
        <v>192899</v>
      </c>
      <c r="BW78">
        <v>52620</v>
      </c>
      <c r="BX78">
        <v>230967</v>
      </c>
      <c r="BY78">
        <v>58602</v>
      </c>
      <c r="BZ78">
        <v>264696</v>
      </c>
      <c r="CA78">
        <v>66645</v>
      </c>
      <c r="CB78">
        <v>230235</v>
      </c>
      <c r="CC78">
        <v>57381</v>
      </c>
      <c r="CE78">
        <v>277179</v>
      </c>
      <c r="CF78">
        <v>60030</v>
      </c>
      <c r="CG78" s="75">
        <v>340780</v>
      </c>
      <c r="CH78" s="75">
        <v>78914</v>
      </c>
      <c r="CI78" s="75">
        <v>403668</v>
      </c>
      <c r="CJ78" s="75">
        <v>84512</v>
      </c>
    </row>
    <row r="79" spans="1:88" x14ac:dyDescent="0.6">
      <c r="A79" s="33" t="s">
        <v>89</v>
      </c>
      <c r="B79" s="305">
        <v>179866</v>
      </c>
      <c r="C79" s="305">
        <v>111806</v>
      </c>
      <c r="D79" s="75">
        <v>188100</v>
      </c>
      <c r="E79" s="75">
        <v>115579</v>
      </c>
      <c r="F79" s="75">
        <v>237502</v>
      </c>
      <c r="G79" s="75">
        <v>106198</v>
      </c>
      <c r="H79" s="75">
        <v>247285</v>
      </c>
      <c r="I79" s="75">
        <v>114128</v>
      </c>
      <c r="K79" s="316">
        <v>228052</v>
      </c>
      <c r="L79" s="316">
        <v>108990</v>
      </c>
      <c r="M79" s="316">
        <v>236856</v>
      </c>
      <c r="N79" s="316">
        <v>109679</v>
      </c>
      <c r="O79" s="316">
        <v>236863</v>
      </c>
      <c r="P79" s="316">
        <v>101939</v>
      </c>
      <c r="Q79" s="316">
        <v>221849</v>
      </c>
      <c r="R79" s="316">
        <v>95573</v>
      </c>
      <c r="T79" s="316">
        <v>217971</v>
      </c>
      <c r="U79" s="316">
        <v>94662</v>
      </c>
      <c r="V79" s="316">
        <v>234052</v>
      </c>
      <c r="W79" s="316">
        <v>102697</v>
      </c>
      <c r="X79" s="316">
        <v>235221</v>
      </c>
      <c r="Y79" s="316">
        <v>101003</v>
      </c>
      <c r="Z79" s="316">
        <v>260790</v>
      </c>
      <c r="AA79" s="316">
        <v>113570</v>
      </c>
      <c r="AC79" s="316">
        <v>211252</v>
      </c>
      <c r="AD79" s="316">
        <v>92612</v>
      </c>
      <c r="AE79" s="316">
        <v>235666</v>
      </c>
      <c r="AF79" s="316">
        <v>103685</v>
      </c>
      <c r="AG79" s="316">
        <v>266553</v>
      </c>
      <c r="AH79" s="316">
        <v>116253</v>
      </c>
      <c r="AI79" s="316">
        <v>252291</v>
      </c>
      <c r="AJ79" s="316">
        <v>108937</v>
      </c>
      <c r="AL79" s="75">
        <v>222268</v>
      </c>
      <c r="AM79" s="75">
        <v>97471</v>
      </c>
      <c r="AN79" s="75">
        <v>240212</v>
      </c>
      <c r="AO79" s="75">
        <v>104660</v>
      </c>
      <c r="AP79" s="75">
        <v>250218</v>
      </c>
      <c r="AQ79" s="75">
        <v>106542</v>
      </c>
      <c r="AR79" s="75">
        <v>236384</v>
      </c>
      <c r="AS79" s="75">
        <v>104690</v>
      </c>
      <c r="AU79" s="75">
        <v>214274</v>
      </c>
      <c r="AV79" s="75">
        <v>94165</v>
      </c>
      <c r="AW79" s="75">
        <v>244239</v>
      </c>
      <c r="AX79" s="75">
        <v>107063</v>
      </c>
      <c r="AY79" s="75">
        <v>265263</v>
      </c>
      <c r="AZ79" s="75">
        <v>112565</v>
      </c>
      <c r="BA79" s="75">
        <v>231230</v>
      </c>
      <c r="BB79" s="75">
        <v>100634</v>
      </c>
      <c r="BD79" s="75">
        <v>215112</v>
      </c>
      <c r="BE79" s="75">
        <v>95406</v>
      </c>
      <c r="BF79" s="75">
        <v>237064</v>
      </c>
      <c r="BG79" s="75">
        <v>103003</v>
      </c>
      <c r="BH79" s="75">
        <v>239735</v>
      </c>
      <c r="BI79" s="75">
        <v>102625</v>
      </c>
      <c r="BJ79" s="75">
        <v>264609</v>
      </c>
      <c r="BK79" s="75">
        <v>113691</v>
      </c>
      <c r="BM79" s="75">
        <v>213540</v>
      </c>
      <c r="BN79" s="75">
        <v>93839</v>
      </c>
      <c r="BO79" s="75">
        <v>249681</v>
      </c>
      <c r="BP79" s="75">
        <v>108124</v>
      </c>
      <c r="BQ79" s="75">
        <v>264873</v>
      </c>
      <c r="BR79" s="75">
        <v>114254</v>
      </c>
      <c r="BS79" s="75">
        <v>287644</v>
      </c>
      <c r="BT79" s="75">
        <v>111663</v>
      </c>
      <c r="BV79">
        <v>213540</v>
      </c>
      <c r="BW79">
        <v>93839</v>
      </c>
      <c r="BX79">
        <v>275676</v>
      </c>
      <c r="BY79">
        <v>108860</v>
      </c>
      <c r="BZ79">
        <v>310141</v>
      </c>
      <c r="CA79">
        <v>120358</v>
      </c>
      <c r="CB79">
        <v>283472</v>
      </c>
      <c r="CC79">
        <v>109133</v>
      </c>
      <c r="CE79">
        <v>361146</v>
      </c>
      <c r="CF79">
        <v>130937</v>
      </c>
      <c r="CG79" s="75">
        <v>464923</v>
      </c>
      <c r="CH79" s="75">
        <v>148915</v>
      </c>
      <c r="CI79" s="75">
        <v>469465</v>
      </c>
      <c r="CJ79" s="75">
        <v>140835</v>
      </c>
    </row>
    <row r="80" spans="1:88" x14ac:dyDescent="0.6">
      <c r="A80" s="33" t="s">
        <v>90</v>
      </c>
      <c r="B80" s="305">
        <v>336413</v>
      </c>
      <c r="C80" s="305">
        <v>105181</v>
      </c>
      <c r="D80" s="75">
        <v>370578</v>
      </c>
      <c r="E80" s="75">
        <v>112745</v>
      </c>
      <c r="F80" s="75">
        <v>423642</v>
      </c>
      <c r="G80" s="75">
        <v>114105</v>
      </c>
      <c r="H80" s="75">
        <v>370965</v>
      </c>
      <c r="I80" s="75">
        <v>100039</v>
      </c>
      <c r="K80" s="316">
        <v>444146</v>
      </c>
      <c r="L80" s="316">
        <v>120971</v>
      </c>
      <c r="M80" s="316">
        <v>390261</v>
      </c>
      <c r="N80" s="316">
        <v>104467</v>
      </c>
      <c r="O80" s="316">
        <v>427921</v>
      </c>
      <c r="P80" s="316">
        <v>110365</v>
      </c>
      <c r="Q80" s="316">
        <v>402721</v>
      </c>
      <c r="R80" s="316">
        <v>105705</v>
      </c>
      <c r="T80" s="316">
        <v>421093</v>
      </c>
      <c r="U80" s="316">
        <v>110036</v>
      </c>
      <c r="V80" s="316">
        <v>434150</v>
      </c>
      <c r="W80" s="316">
        <v>112623</v>
      </c>
      <c r="X80" s="316">
        <v>428462</v>
      </c>
      <c r="Y80" s="316">
        <v>110980</v>
      </c>
      <c r="Z80" s="316">
        <v>420208</v>
      </c>
      <c r="AA80" s="316">
        <v>109235</v>
      </c>
      <c r="AC80" s="316">
        <v>414343</v>
      </c>
      <c r="AD80" s="316">
        <v>108270</v>
      </c>
      <c r="AE80" s="316">
        <v>392058</v>
      </c>
      <c r="AF80" s="316">
        <v>101889</v>
      </c>
      <c r="AG80" s="316">
        <v>437190</v>
      </c>
      <c r="AH80" s="316">
        <v>113302</v>
      </c>
      <c r="AI80" s="316">
        <v>403937</v>
      </c>
      <c r="AJ80" s="316">
        <v>105135</v>
      </c>
      <c r="AL80" s="75">
        <v>428224</v>
      </c>
      <c r="AM80" s="75">
        <v>111255</v>
      </c>
      <c r="AN80" s="75">
        <v>411792</v>
      </c>
      <c r="AO80" s="75">
        <v>107511</v>
      </c>
      <c r="AP80" s="75">
        <v>415922</v>
      </c>
      <c r="AQ80" s="75">
        <v>108556</v>
      </c>
      <c r="AR80" s="75">
        <v>398384</v>
      </c>
      <c r="AS80" s="75">
        <v>109565</v>
      </c>
      <c r="AU80" s="75">
        <v>387542</v>
      </c>
      <c r="AV80" s="75">
        <v>99978</v>
      </c>
      <c r="AW80" s="75">
        <v>417901</v>
      </c>
      <c r="AX80" s="75">
        <v>107892</v>
      </c>
      <c r="AY80" s="75">
        <v>406970</v>
      </c>
      <c r="AZ80" s="75">
        <v>105141</v>
      </c>
      <c r="BA80" s="75">
        <v>405789</v>
      </c>
      <c r="BB80" s="75">
        <v>106252</v>
      </c>
      <c r="BD80" s="75">
        <v>451044</v>
      </c>
      <c r="BE80" s="75">
        <v>115963</v>
      </c>
      <c r="BF80" s="75">
        <v>427828</v>
      </c>
      <c r="BG80" s="75">
        <v>109921</v>
      </c>
      <c r="BH80" s="75">
        <v>421531</v>
      </c>
      <c r="BI80" s="75">
        <v>109668</v>
      </c>
      <c r="BJ80" s="75">
        <v>410970</v>
      </c>
      <c r="BK80" s="75">
        <v>105928</v>
      </c>
      <c r="BM80" s="75">
        <v>429237</v>
      </c>
      <c r="BN80" s="75">
        <v>111454</v>
      </c>
      <c r="BO80" s="75">
        <v>425536</v>
      </c>
      <c r="BP80" s="75">
        <v>110947</v>
      </c>
      <c r="BQ80" s="75">
        <v>453585</v>
      </c>
      <c r="BR80" s="75">
        <v>117854</v>
      </c>
      <c r="BS80" s="75">
        <v>481925</v>
      </c>
      <c r="BT80" s="75">
        <v>117014</v>
      </c>
      <c r="BV80">
        <v>429237</v>
      </c>
      <c r="BW80">
        <v>111454</v>
      </c>
      <c r="BX80">
        <v>461233</v>
      </c>
      <c r="BY80">
        <v>115857</v>
      </c>
      <c r="BZ80">
        <v>513542</v>
      </c>
      <c r="CA80">
        <v>125450</v>
      </c>
      <c r="CB80">
        <v>322943</v>
      </c>
      <c r="CC80">
        <v>76971</v>
      </c>
      <c r="CE80">
        <v>596132</v>
      </c>
      <c r="CF80">
        <v>133615</v>
      </c>
      <c r="CG80" s="75">
        <v>683881</v>
      </c>
      <c r="CH80" s="75">
        <v>155248</v>
      </c>
      <c r="CI80" s="75">
        <v>658516</v>
      </c>
      <c r="CJ80" s="75">
        <v>137831</v>
      </c>
    </row>
    <row r="81" spans="1:90" x14ac:dyDescent="0.6">
      <c r="A81" s="33" t="s">
        <v>91</v>
      </c>
      <c r="B81" s="305">
        <v>818953</v>
      </c>
      <c r="C81" s="305">
        <v>115483</v>
      </c>
      <c r="D81" s="75">
        <v>835594</v>
      </c>
      <c r="E81" s="75">
        <v>117236</v>
      </c>
      <c r="F81" s="75">
        <v>843091</v>
      </c>
      <c r="G81" s="75">
        <v>108581</v>
      </c>
      <c r="H81" s="75">
        <v>731806</v>
      </c>
      <c r="I81" s="75">
        <v>94477</v>
      </c>
      <c r="K81" s="316">
        <v>992589</v>
      </c>
      <c r="L81" s="316">
        <v>130441</v>
      </c>
      <c r="M81" s="316">
        <v>678417</v>
      </c>
      <c r="N81" s="316">
        <v>87748</v>
      </c>
      <c r="O81" s="316">
        <v>725703</v>
      </c>
      <c r="P81" s="316">
        <v>92847</v>
      </c>
      <c r="Q81" s="316">
        <v>764770</v>
      </c>
      <c r="R81" s="316">
        <v>97359</v>
      </c>
      <c r="T81" s="316">
        <v>854026</v>
      </c>
      <c r="U81" s="316">
        <v>108821</v>
      </c>
      <c r="V81" s="316">
        <v>781603</v>
      </c>
      <c r="W81" s="316">
        <v>99311</v>
      </c>
      <c r="X81" s="316">
        <v>818992</v>
      </c>
      <c r="Y81" s="316">
        <v>104350</v>
      </c>
      <c r="Z81" s="316">
        <v>825241</v>
      </c>
      <c r="AA81" s="316">
        <v>105233</v>
      </c>
      <c r="AC81" s="316">
        <v>851911</v>
      </c>
      <c r="AD81" s="316">
        <v>108093</v>
      </c>
      <c r="AE81" s="316">
        <v>812851</v>
      </c>
      <c r="AF81" s="316">
        <v>103895</v>
      </c>
      <c r="AG81" s="316">
        <v>852148</v>
      </c>
      <c r="AH81" s="316">
        <v>109112</v>
      </c>
      <c r="AI81" s="316">
        <v>832694</v>
      </c>
      <c r="AJ81" s="316">
        <v>106115</v>
      </c>
      <c r="AL81" s="75">
        <v>918822</v>
      </c>
      <c r="AM81" s="75">
        <v>118052</v>
      </c>
      <c r="AN81" s="75">
        <v>872887</v>
      </c>
      <c r="AO81" s="75">
        <v>112160</v>
      </c>
      <c r="AP81" s="75">
        <v>931039</v>
      </c>
      <c r="AQ81" s="75">
        <v>119569</v>
      </c>
      <c r="AR81" s="75">
        <v>849813</v>
      </c>
      <c r="AS81" s="75">
        <v>108917</v>
      </c>
      <c r="AU81" s="75">
        <v>850709</v>
      </c>
      <c r="AV81" s="75">
        <v>109197</v>
      </c>
      <c r="AW81" s="75">
        <v>882157</v>
      </c>
      <c r="AX81" s="75">
        <v>112914</v>
      </c>
      <c r="AY81" s="75">
        <v>951136</v>
      </c>
      <c r="AZ81" s="75">
        <v>120977</v>
      </c>
      <c r="BA81" s="75">
        <v>861645</v>
      </c>
      <c r="BB81" s="75">
        <v>109683</v>
      </c>
      <c r="BD81" s="75">
        <v>957058</v>
      </c>
      <c r="BE81" s="75">
        <v>121913</v>
      </c>
      <c r="BF81" s="75">
        <v>929039</v>
      </c>
      <c r="BG81" s="75">
        <v>118606</v>
      </c>
      <c r="BH81" s="75">
        <v>963693</v>
      </c>
      <c r="BI81" s="75">
        <v>122937</v>
      </c>
      <c r="BJ81" s="75">
        <v>882248</v>
      </c>
      <c r="BK81" s="75">
        <v>112293</v>
      </c>
      <c r="BM81" s="75">
        <v>894262</v>
      </c>
      <c r="BN81" s="75">
        <v>114180</v>
      </c>
      <c r="BO81" s="75">
        <v>638918</v>
      </c>
      <c r="BP81" s="75">
        <v>81553</v>
      </c>
      <c r="BQ81" s="75">
        <v>929818</v>
      </c>
      <c r="BR81" s="75">
        <v>118320</v>
      </c>
      <c r="BS81" s="75">
        <v>1078989</v>
      </c>
      <c r="BT81" s="75">
        <v>131049</v>
      </c>
      <c r="BV81">
        <v>894262</v>
      </c>
      <c r="BW81">
        <v>114180</v>
      </c>
      <c r="BX81">
        <v>1119783</v>
      </c>
      <c r="BY81">
        <v>136290</v>
      </c>
      <c r="BZ81">
        <v>1138644</v>
      </c>
      <c r="CA81">
        <v>138441</v>
      </c>
      <c r="CB81">
        <v>454289</v>
      </c>
      <c r="CC81">
        <v>110267</v>
      </c>
      <c r="CE81">
        <v>1109889</v>
      </c>
      <c r="CF81">
        <v>127992</v>
      </c>
      <c r="CG81" s="75">
        <v>1453081</v>
      </c>
      <c r="CH81" s="75">
        <v>169978</v>
      </c>
      <c r="CI81" s="75">
        <v>1419179</v>
      </c>
      <c r="CJ81" s="75">
        <v>160813</v>
      </c>
    </row>
    <row r="82" spans="1:90" x14ac:dyDescent="0.6">
      <c r="A82" s="33" t="s">
        <v>92</v>
      </c>
      <c r="B82" s="305">
        <v>128219</v>
      </c>
      <c r="C82" s="305">
        <v>39129</v>
      </c>
      <c r="D82" s="75">
        <v>150698</v>
      </c>
      <c r="E82" s="75">
        <v>47234</v>
      </c>
      <c r="F82" s="75">
        <v>159941</v>
      </c>
      <c r="G82" s="75">
        <v>36077</v>
      </c>
      <c r="H82" s="75">
        <v>146421</v>
      </c>
      <c r="I82" s="75">
        <v>33858</v>
      </c>
      <c r="K82" s="316">
        <v>157619</v>
      </c>
      <c r="L82" s="316">
        <v>36274</v>
      </c>
      <c r="M82" s="316">
        <v>169086</v>
      </c>
      <c r="N82" s="316">
        <v>39263</v>
      </c>
      <c r="O82" s="316">
        <v>159959</v>
      </c>
      <c r="P82" s="316">
        <v>35091</v>
      </c>
      <c r="Q82" s="316">
        <v>141082</v>
      </c>
      <c r="R82" s="316">
        <v>31326</v>
      </c>
      <c r="T82" s="316">
        <v>163742</v>
      </c>
      <c r="U82" s="316">
        <v>36429</v>
      </c>
      <c r="V82" s="316">
        <v>183516</v>
      </c>
      <c r="W82" s="316">
        <v>40614</v>
      </c>
      <c r="X82" s="316">
        <v>160628</v>
      </c>
      <c r="Y82" s="316">
        <v>35322</v>
      </c>
      <c r="Z82" s="316">
        <v>132901</v>
      </c>
      <c r="AA82" s="316">
        <v>29286</v>
      </c>
      <c r="AC82" s="316">
        <v>161681</v>
      </c>
      <c r="AD82" s="316">
        <v>36027</v>
      </c>
      <c r="AE82" s="316">
        <v>166238</v>
      </c>
      <c r="AF82" s="316">
        <v>36959</v>
      </c>
      <c r="AG82" s="316">
        <v>187021</v>
      </c>
      <c r="AH82" s="316">
        <v>41138</v>
      </c>
      <c r="AI82" s="316">
        <v>134687</v>
      </c>
      <c r="AJ82" s="316">
        <v>29615</v>
      </c>
      <c r="AL82" s="75">
        <v>188487</v>
      </c>
      <c r="AM82" s="75">
        <v>42558</v>
      </c>
      <c r="AN82" s="75">
        <v>145417</v>
      </c>
      <c r="AO82" s="75">
        <v>31936</v>
      </c>
      <c r="AP82" s="75">
        <v>183043</v>
      </c>
      <c r="AQ82" s="75">
        <v>40353</v>
      </c>
      <c r="AR82" s="75">
        <v>172403</v>
      </c>
      <c r="AS82" s="75">
        <v>38393</v>
      </c>
      <c r="AU82" s="75">
        <v>202709</v>
      </c>
      <c r="AV82" s="75">
        <v>45441</v>
      </c>
      <c r="AW82" s="75">
        <v>178008</v>
      </c>
      <c r="AX82" s="75">
        <v>39301</v>
      </c>
      <c r="AY82" s="75">
        <v>171216</v>
      </c>
      <c r="AZ82" s="75">
        <v>37574</v>
      </c>
      <c r="BA82" s="75">
        <v>165303</v>
      </c>
      <c r="BB82" s="75">
        <v>36452</v>
      </c>
      <c r="BD82" s="75">
        <v>177060</v>
      </c>
      <c r="BE82" s="75">
        <v>38668</v>
      </c>
      <c r="BF82" s="75">
        <v>179833</v>
      </c>
      <c r="BG82" s="75">
        <v>39737</v>
      </c>
      <c r="BH82" s="75">
        <v>179224</v>
      </c>
      <c r="BI82" s="75">
        <v>39580</v>
      </c>
      <c r="BJ82" s="75">
        <v>184915</v>
      </c>
      <c r="BK82" s="75">
        <v>40947</v>
      </c>
      <c r="BM82" s="75">
        <v>167669</v>
      </c>
      <c r="BN82" s="75">
        <v>37126</v>
      </c>
      <c r="BO82" s="75">
        <v>175799</v>
      </c>
      <c r="BP82" s="75">
        <v>38644</v>
      </c>
      <c r="BQ82" s="75">
        <v>169227</v>
      </c>
      <c r="BR82" s="75">
        <v>37480</v>
      </c>
      <c r="BS82" s="75">
        <v>210222</v>
      </c>
      <c r="BT82" s="75">
        <v>43737</v>
      </c>
      <c r="BV82">
        <v>167669</v>
      </c>
      <c r="BW82">
        <v>37126</v>
      </c>
      <c r="BX82">
        <v>214491</v>
      </c>
      <c r="BY82">
        <v>45594</v>
      </c>
      <c r="BZ82">
        <v>221582</v>
      </c>
      <c r="CA82">
        <v>46674</v>
      </c>
      <c r="CB82">
        <v>1002725</v>
      </c>
      <c r="CC82">
        <v>121562</v>
      </c>
      <c r="CE82">
        <v>228234</v>
      </c>
      <c r="CF82">
        <v>44077</v>
      </c>
      <c r="CG82" s="75">
        <v>249683</v>
      </c>
      <c r="CH82" s="75">
        <v>49471</v>
      </c>
      <c r="CI82" s="75">
        <v>299830</v>
      </c>
      <c r="CJ82" s="75">
        <v>55485</v>
      </c>
    </row>
    <row r="83" spans="1:90" x14ac:dyDescent="0.6">
      <c r="A83" s="33" t="s">
        <v>93</v>
      </c>
      <c r="B83" s="305">
        <v>355876</v>
      </c>
      <c r="C83" s="305">
        <v>326928</v>
      </c>
      <c r="D83" s="75">
        <v>317098</v>
      </c>
      <c r="E83" s="75">
        <v>269978</v>
      </c>
      <c r="F83" s="75">
        <v>487180</v>
      </c>
      <c r="G83" s="75">
        <v>272551</v>
      </c>
      <c r="H83" s="75">
        <v>498530</v>
      </c>
      <c r="I83" s="75">
        <v>280095</v>
      </c>
      <c r="K83" s="316">
        <v>488426</v>
      </c>
      <c r="L83" s="316">
        <v>279560</v>
      </c>
      <c r="M83" s="316">
        <v>509615</v>
      </c>
      <c r="N83" s="316">
        <v>280194</v>
      </c>
      <c r="O83" s="316">
        <v>552711</v>
      </c>
      <c r="P83" s="316">
        <v>280932</v>
      </c>
      <c r="Q83" s="316">
        <v>467311</v>
      </c>
      <c r="R83" s="316">
        <v>242634</v>
      </c>
      <c r="T83" s="316">
        <v>497331</v>
      </c>
      <c r="U83" s="316">
        <v>254291</v>
      </c>
      <c r="V83" s="316">
        <v>515818</v>
      </c>
      <c r="W83" s="316">
        <v>263307</v>
      </c>
      <c r="X83" s="316">
        <v>550207</v>
      </c>
      <c r="Y83" s="316">
        <v>279195</v>
      </c>
      <c r="Z83" s="316">
        <v>509652</v>
      </c>
      <c r="AA83" s="316">
        <v>261851</v>
      </c>
      <c r="AC83" s="316">
        <v>482436</v>
      </c>
      <c r="AD83" s="316">
        <v>250158</v>
      </c>
      <c r="AE83" s="316">
        <v>493796</v>
      </c>
      <c r="AF83" s="316">
        <v>257014</v>
      </c>
      <c r="AG83" s="316">
        <v>506842</v>
      </c>
      <c r="AH83" s="316">
        <v>264794</v>
      </c>
      <c r="AI83" s="316">
        <v>514418</v>
      </c>
      <c r="AJ83" s="316">
        <v>268402</v>
      </c>
      <c r="AL83" s="75">
        <v>507349</v>
      </c>
      <c r="AM83" s="75">
        <v>267346</v>
      </c>
      <c r="AN83" s="75">
        <v>472027</v>
      </c>
      <c r="AO83" s="75">
        <v>250085</v>
      </c>
      <c r="AP83" s="75">
        <v>575440</v>
      </c>
      <c r="AQ83" s="75">
        <v>303661</v>
      </c>
      <c r="AR83" s="75">
        <v>487951</v>
      </c>
      <c r="AS83" s="75">
        <v>265002</v>
      </c>
      <c r="AU83" s="75">
        <v>493632</v>
      </c>
      <c r="AV83" s="75">
        <v>264400</v>
      </c>
      <c r="AW83" s="75">
        <v>545070</v>
      </c>
      <c r="AX83" s="75">
        <v>288178</v>
      </c>
      <c r="AY83" s="75">
        <v>563897</v>
      </c>
      <c r="AZ83" s="75">
        <v>297088</v>
      </c>
      <c r="BA83" s="75">
        <v>533512</v>
      </c>
      <c r="BB83" s="75">
        <v>282327</v>
      </c>
      <c r="BD83" s="75">
        <v>519794</v>
      </c>
      <c r="BE83" s="75">
        <v>280382</v>
      </c>
      <c r="BF83" s="75">
        <v>518005</v>
      </c>
      <c r="BG83" s="75">
        <v>276713</v>
      </c>
      <c r="BH83" s="75">
        <v>570502</v>
      </c>
      <c r="BI83" s="75">
        <v>302081</v>
      </c>
      <c r="BJ83" s="75">
        <v>475499</v>
      </c>
      <c r="BK83" s="75">
        <v>254381</v>
      </c>
      <c r="BM83" s="75">
        <v>492385</v>
      </c>
      <c r="BN83" s="75">
        <v>264187</v>
      </c>
      <c r="BO83" s="75">
        <v>524492</v>
      </c>
      <c r="BP83" s="75">
        <v>278606</v>
      </c>
      <c r="BQ83" s="75">
        <v>517867</v>
      </c>
      <c r="BR83" s="75">
        <v>270786</v>
      </c>
      <c r="BS83" s="75">
        <v>621699</v>
      </c>
      <c r="BT83" s="75">
        <v>280214</v>
      </c>
      <c r="BV83">
        <v>492385</v>
      </c>
      <c r="BW83">
        <v>264187</v>
      </c>
      <c r="BX83">
        <v>585775</v>
      </c>
      <c r="BY83">
        <v>260419</v>
      </c>
      <c r="BZ83">
        <v>616431</v>
      </c>
      <c r="CA83">
        <v>274688</v>
      </c>
      <c r="CB83">
        <v>179899</v>
      </c>
      <c r="CC83">
        <v>37695</v>
      </c>
      <c r="CE83">
        <v>877610</v>
      </c>
      <c r="CF83">
        <v>321775</v>
      </c>
      <c r="CG83" s="75">
        <v>1044215</v>
      </c>
      <c r="CH83" s="75">
        <v>366007</v>
      </c>
      <c r="CI83" s="75">
        <v>1085809</v>
      </c>
      <c r="CJ83" s="75">
        <v>370657</v>
      </c>
    </row>
    <row r="84" spans="1:90" x14ac:dyDescent="0.6">
      <c r="A84" s="33" t="s">
        <v>94</v>
      </c>
      <c r="B84" s="305">
        <v>237288</v>
      </c>
      <c r="C84" s="305">
        <v>75609</v>
      </c>
      <c r="D84" s="75">
        <v>200748</v>
      </c>
      <c r="E84" s="75">
        <v>61789</v>
      </c>
      <c r="F84" s="75">
        <v>208050</v>
      </c>
      <c r="G84" s="75">
        <v>53894</v>
      </c>
      <c r="H84" s="75">
        <v>229568</v>
      </c>
      <c r="I84" s="75">
        <v>60265</v>
      </c>
      <c r="K84" s="316">
        <v>289356</v>
      </c>
      <c r="L84" s="316">
        <v>80319</v>
      </c>
      <c r="M84" s="316">
        <v>277447</v>
      </c>
      <c r="N84" s="316">
        <v>74495</v>
      </c>
      <c r="O84" s="316">
        <v>246605</v>
      </c>
      <c r="P84" s="316">
        <v>63030</v>
      </c>
      <c r="Q84" s="316">
        <v>238487</v>
      </c>
      <c r="R84" s="316">
        <v>60557</v>
      </c>
      <c r="T84" s="316">
        <v>215277</v>
      </c>
      <c r="U84" s="316">
        <v>55232</v>
      </c>
      <c r="V84" s="316">
        <v>210920</v>
      </c>
      <c r="W84" s="316">
        <v>54062</v>
      </c>
      <c r="X84" s="316">
        <v>247789</v>
      </c>
      <c r="Y84" s="316">
        <v>62869</v>
      </c>
      <c r="Z84" s="316">
        <v>238152</v>
      </c>
      <c r="AA84" s="316">
        <v>60718</v>
      </c>
      <c r="AC84" s="316">
        <v>224941</v>
      </c>
      <c r="AD84" s="316">
        <v>57929</v>
      </c>
      <c r="AE84" s="316">
        <v>280081</v>
      </c>
      <c r="AF84" s="316">
        <v>71452</v>
      </c>
      <c r="AG84" s="316">
        <v>266377</v>
      </c>
      <c r="AH84" s="316">
        <v>67459</v>
      </c>
      <c r="AI84" s="316">
        <v>295952</v>
      </c>
      <c r="AJ84" s="316">
        <v>75567</v>
      </c>
      <c r="AL84" s="75">
        <v>262110</v>
      </c>
      <c r="AM84" s="75">
        <v>66987</v>
      </c>
      <c r="AN84" s="75">
        <v>272043</v>
      </c>
      <c r="AO84" s="75">
        <v>69357</v>
      </c>
      <c r="AP84" s="75">
        <v>298380</v>
      </c>
      <c r="AQ84" s="75">
        <v>76202</v>
      </c>
      <c r="AR84" s="75">
        <v>269448</v>
      </c>
      <c r="AS84" s="75">
        <v>69535</v>
      </c>
      <c r="AU84" s="75">
        <v>250109</v>
      </c>
      <c r="AV84" s="75">
        <v>64178</v>
      </c>
      <c r="AW84" s="75">
        <v>262292</v>
      </c>
      <c r="AX84" s="75">
        <v>67396</v>
      </c>
      <c r="AY84" s="75">
        <v>275693</v>
      </c>
      <c r="AZ84" s="75">
        <v>70663</v>
      </c>
      <c r="BA84" s="75">
        <v>239731</v>
      </c>
      <c r="BB84" s="75">
        <v>61475</v>
      </c>
      <c r="BD84" s="75">
        <v>269019</v>
      </c>
      <c r="BE84" s="75">
        <v>69267</v>
      </c>
      <c r="BF84" s="75">
        <v>273393</v>
      </c>
      <c r="BG84" s="75">
        <v>70691</v>
      </c>
      <c r="BH84" s="75">
        <v>276503</v>
      </c>
      <c r="BI84" s="75">
        <v>70963</v>
      </c>
      <c r="BJ84" s="75">
        <v>258967</v>
      </c>
      <c r="BK84" s="75">
        <v>66901</v>
      </c>
      <c r="BM84" s="75">
        <v>251412</v>
      </c>
      <c r="BN84" s="75">
        <v>65111</v>
      </c>
      <c r="BO84" s="75">
        <v>289271</v>
      </c>
      <c r="BP84" s="75">
        <v>74701</v>
      </c>
      <c r="BQ84" s="75">
        <v>268061</v>
      </c>
      <c r="BR84" s="75">
        <v>68354</v>
      </c>
      <c r="BS84" s="75">
        <v>298157</v>
      </c>
      <c r="BT84" s="75">
        <v>70790</v>
      </c>
      <c r="BV84">
        <v>251412</v>
      </c>
      <c r="BW84">
        <v>65111</v>
      </c>
      <c r="BX84">
        <v>318384</v>
      </c>
      <c r="BY84">
        <v>82914</v>
      </c>
      <c r="BZ84">
        <v>319558</v>
      </c>
      <c r="CA84">
        <v>75966</v>
      </c>
      <c r="CB84">
        <v>630798</v>
      </c>
      <c r="CC84">
        <v>279957</v>
      </c>
      <c r="CE84">
        <v>353912</v>
      </c>
      <c r="CF84">
        <v>76640</v>
      </c>
      <c r="CG84" s="75">
        <v>429552</v>
      </c>
      <c r="CH84" s="75">
        <v>93880</v>
      </c>
      <c r="CI84" s="75">
        <v>396017</v>
      </c>
      <c r="CJ84" s="75">
        <v>79994</v>
      </c>
    </row>
    <row r="85" spans="1:90" x14ac:dyDescent="0.6">
      <c r="A85" s="33" t="s">
        <v>95</v>
      </c>
      <c r="B85" s="305">
        <v>214419</v>
      </c>
      <c r="C85" s="305">
        <v>23195</v>
      </c>
      <c r="D85" s="75">
        <v>234852</v>
      </c>
      <c r="E85" s="75">
        <v>25295</v>
      </c>
      <c r="F85" s="75">
        <v>159219</v>
      </c>
      <c r="G85" s="75">
        <v>16202</v>
      </c>
      <c r="H85" s="75">
        <v>177871</v>
      </c>
      <c r="I85" s="75">
        <v>18024</v>
      </c>
      <c r="K85" s="316">
        <v>218001</v>
      </c>
      <c r="L85" s="316">
        <v>22520</v>
      </c>
      <c r="M85" s="316">
        <v>175257</v>
      </c>
      <c r="N85" s="316">
        <v>17834</v>
      </c>
      <c r="O85" s="316">
        <v>219160</v>
      </c>
      <c r="P85" s="316">
        <v>21943</v>
      </c>
      <c r="Q85" s="316">
        <v>291108</v>
      </c>
      <c r="R85" s="316">
        <v>29156</v>
      </c>
      <c r="T85" s="316">
        <v>277536</v>
      </c>
      <c r="U85" s="316">
        <v>28017</v>
      </c>
      <c r="V85" s="316">
        <v>251037</v>
      </c>
      <c r="W85" s="316">
        <v>25256</v>
      </c>
      <c r="X85" s="316">
        <v>266421</v>
      </c>
      <c r="Y85" s="316">
        <v>26796</v>
      </c>
      <c r="Z85" s="316">
        <v>243530</v>
      </c>
      <c r="AA85" s="316">
        <v>24472</v>
      </c>
      <c r="AC85" s="316">
        <v>334654</v>
      </c>
      <c r="AD85" s="316">
        <v>33823</v>
      </c>
      <c r="AE85" s="316">
        <v>285073</v>
      </c>
      <c r="AF85" s="316">
        <v>28733</v>
      </c>
      <c r="AG85" s="316">
        <v>193659</v>
      </c>
      <c r="AH85" s="316">
        <v>19607</v>
      </c>
      <c r="AI85" s="316">
        <v>347511</v>
      </c>
      <c r="AJ85" s="316">
        <v>34948</v>
      </c>
      <c r="AL85" s="75">
        <v>320292</v>
      </c>
      <c r="AM85" s="75">
        <v>32215</v>
      </c>
      <c r="AN85" s="75">
        <v>311202</v>
      </c>
      <c r="AO85" s="75">
        <v>31350</v>
      </c>
      <c r="AP85" s="75">
        <v>274180</v>
      </c>
      <c r="AQ85" s="75">
        <v>27423</v>
      </c>
      <c r="AR85" s="75">
        <v>245543</v>
      </c>
      <c r="AS85" s="75">
        <v>24709</v>
      </c>
      <c r="AU85" s="75">
        <v>259681</v>
      </c>
      <c r="AV85" s="75">
        <v>26091</v>
      </c>
      <c r="AW85" s="75">
        <v>269073</v>
      </c>
      <c r="AX85" s="75">
        <v>26929</v>
      </c>
      <c r="AY85" s="75">
        <v>244679</v>
      </c>
      <c r="AZ85" s="75">
        <v>24401</v>
      </c>
      <c r="BA85" s="75">
        <v>217163</v>
      </c>
      <c r="BB85" s="75">
        <v>21758</v>
      </c>
      <c r="BD85" s="75">
        <v>303883</v>
      </c>
      <c r="BE85" s="75">
        <v>30441</v>
      </c>
      <c r="BF85" s="75">
        <v>252998</v>
      </c>
      <c r="BG85" s="75">
        <v>25194</v>
      </c>
      <c r="BH85" s="75">
        <v>224556</v>
      </c>
      <c r="BI85" s="75">
        <v>22445</v>
      </c>
      <c r="BJ85" s="75">
        <v>185584</v>
      </c>
      <c r="BK85" s="75">
        <v>18641</v>
      </c>
      <c r="BM85" s="75">
        <v>237093</v>
      </c>
      <c r="BN85" s="75">
        <v>23719</v>
      </c>
      <c r="BO85" s="75">
        <v>275574</v>
      </c>
      <c r="BP85" s="75">
        <v>27754</v>
      </c>
      <c r="BQ85" s="75">
        <v>278576</v>
      </c>
      <c r="BR85" s="75">
        <v>28022</v>
      </c>
      <c r="BS85" s="75">
        <v>220937</v>
      </c>
      <c r="BT85" s="75">
        <v>21148</v>
      </c>
      <c r="BV85">
        <v>237093</v>
      </c>
      <c r="BW85">
        <v>23719</v>
      </c>
      <c r="BX85">
        <v>375949</v>
      </c>
      <c r="BY85">
        <v>36266</v>
      </c>
      <c r="BZ85">
        <v>309302</v>
      </c>
      <c r="CA85">
        <v>29638</v>
      </c>
      <c r="CB85">
        <v>246082</v>
      </c>
      <c r="CC85">
        <v>23622</v>
      </c>
      <c r="CE85">
        <v>324901</v>
      </c>
      <c r="CF85">
        <v>30789</v>
      </c>
      <c r="CG85" s="75">
        <v>446320</v>
      </c>
      <c r="CH85" s="75">
        <v>41188</v>
      </c>
      <c r="CI85" s="75">
        <v>381575</v>
      </c>
      <c r="CJ85" s="75">
        <v>34570</v>
      </c>
    </row>
    <row r="86" spans="1:90" x14ac:dyDescent="0.6">
      <c r="A86" s="33" t="s">
        <v>96</v>
      </c>
      <c r="B86" s="305">
        <v>50064</v>
      </c>
      <c r="C86" s="305">
        <v>74410</v>
      </c>
      <c r="D86" s="75">
        <v>36046</v>
      </c>
      <c r="E86" s="75">
        <v>41541</v>
      </c>
      <c r="F86" s="75">
        <v>66053</v>
      </c>
      <c r="G86" s="75">
        <v>47191</v>
      </c>
      <c r="H86" s="75">
        <v>61713</v>
      </c>
      <c r="I86" s="75">
        <v>44542</v>
      </c>
      <c r="K86" s="316">
        <v>69327</v>
      </c>
      <c r="L86" s="316">
        <v>53156</v>
      </c>
      <c r="M86" s="316">
        <v>62806</v>
      </c>
      <c r="N86" s="316">
        <v>47296</v>
      </c>
      <c r="O86" s="316">
        <v>76725</v>
      </c>
      <c r="P86" s="316">
        <v>48392</v>
      </c>
      <c r="Q86" s="316">
        <v>62658</v>
      </c>
      <c r="R86" s="316">
        <v>41875</v>
      </c>
      <c r="T86" s="316">
        <v>82308</v>
      </c>
      <c r="U86" s="316">
        <v>55161</v>
      </c>
      <c r="V86" s="316">
        <v>64999</v>
      </c>
      <c r="W86" s="316">
        <v>41314</v>
      </c>
      <c r="X86" s="316">
        <v>73651</v>
      </c>
      <c r="Y86" s="316">
        <v>46533</v>
      </c>
      <c r="Z86" s="316">
        <v>78340</v>
      </c>
      <c r="AA86" s="316">
        <v>49856</v>
      </c>
      <c r="AC86" s="316">
        <v>73131</v>
      </c>
      <c r="AD86" s="316">
        <v>49325</v>
      </c>
      <c r="AE86" s="316">
        <v>98959</v>
      </c>
      <c r="AF86" s="316">
        <v>50042</v>
      </c>
      <c r="AG86" s="316">
        <v>81286</v>
      </c>
      <c r="AH86" s="316">
        <v>51608</v>
      </c>
      <c r="AI86" s="316">
        <v>72244</v>
      </c>
      <c r="AJ86" s="316">
        <v>46620</v>
      </c>
      <c r="AL86" s="75">
        <v>76450</v>
      </c>
      <c r="AM86" s="75">
        <v>51317</v>
      </c>
      <c r="AN86" s="75">
        <v>76821</v>
      </c>
      <c r="AO86" s="75">
        <v>50778</v>
      </c>
      <c r="AP86" s="75">
        <v>79626</v>
      </c>
      <c r="AQ86" s="75">
        <v>51818</v>
      </c>
      <c r="AR86" s="75">
        <v>76807</v>
      </c>
      <c r="AS86" s="75">
        <v>52716</v>
      </c>
      <c r="AU86" s="75">
        <v>76843</v>
      </c>
      <c r="AV86" s="75">
        <v>49800</v>
      </c>
      <c r="AW86" s="75">
        <v>79382</v>
      </c>
      <c r="AX86" s="75">
        <v>51414</v>
      </c>
      <c r="AY86" s="75">
        <v>79846</v>
      </c>
      <c r="AZ86" s="75">
        <v>50450</v>
      </c>
      <c r="BA86" s="75">
        <v>84954</v>
      </c>
      <c r="BB86" s="75">
        <v>54438</v>
      </c>
      <c r="BD86" s="75">
        <v>93118</v>
      </c>
      <c r="BE86" s="75">
        <v>59181</v>
      </c>
      <c r="BF86" s="75">
        <v>98243</v>
      </c>
      <c r="BG86" s="75">
        <v>61604</v>
      </c>
      <c r="BH86" s="75">
        <v>88521</v>
      </c>
      <c r="BI86" s="75">
        <v>57439</v>
      </c>
      <c r="BJ86" s="75">
        <v>87300</v>
      </c>
      <c r="BK86" s="75">
        <v>55112</v>
      </c>
      <c r="BM86" s="75">
        <v>89715</v>
      </c>
      <c r="BN86" s="75">
        <v>59460</v>
      </c>
      <c r="BO86" s="75">
        <v>93731</v>
      </c>
      <c r="BP86" s="75">
        <v>60493</v>
      </c>
      <c r="BQ86" s="75">
        <v>88697</v>
      </c>
      <c r="BR86" s="75">
        <v>55733</v>
      </c>
      <c r="BS86" s="75">
        <v>104714</v>
      </c>
      <c r="BT86" s="75">
        <v>55609</v>
      </c>
      <c r="BV86">
        <v>89715</v>
      </c>
      <c r="BW86">
        <v>59460</v>
      </c>
      <c r="BX86">
        <v>107055</v>
      </c>
      <c r="BY86">
        <v>57923</v>
      </c>
      <c r="BZ86">
        <v>110005</v>
      </c>
      <c r="CA86">
        <v>58613</v>
      </c>
      <c r="CB86">
        <v>104855</v>
      </c>
      <c r="CC86">
        <v>55086</v>
      </c>
      <c r="CE86">
        <v>174303</v>
      </c>
      <c r="CF86">
        <v>75159</v>
      </c>
      <c r="CG86" s="75">
        <v>196422</v>
      </c>
      <c r="CH86" s="75">
        <v>78271</v>
      </c>
      <c r="CI86" s="75">
        <v>165497</v>
      </c>
      <c r="CJ86" s="75">
        <v>65070</v>
      </c>
    </row>
    <row r="87" spans="1:90" x14ac:dyDescent="0.6">
      <c r="A87" s="33" t="s">
        <v>97</v>
      </c>
      <c r="B87" s="305">
        <v>206050</v>
      </c>
      <c r="C87" s="305">
        <v>75752</v>
      </c>
      <c r="D87" s="75">
        <v>176239</v>
      </c>
      <c r="E87" s="75">
        <v>64356</v>
      </c>
      <c r="F87" s="75">
        <v>258019</v>
      </c>
      <c r="G87" s="75">
        <v>79142</v>
      </c>
      <c r="H87" s="75">
        <v>217900</v>
      </c>
      <c r="I87" s="75">
        <v>66804</v>
      </c>
      <c r="K87" s="316">
        <v>233527</v>
      </c>
      <c r="L87" s="316">
        <v>73327</v>
      </c>
      <c r="M87" s="316">
        <v>216587</v>
      </c>
      <c r="N87" s="316">
        <v>68317</v>
      </c>
      <c r="O87" s="316">
        <v>202945</v>
      </c>
      <c r="P87" s="316">
        <v>59126</v>
      </c>
      <c r="Q87" s="316">
        <v>176526</v>
      </c>
      <c r="R87" s="316">
        <v>52230</v>
      </c>
      <c r="T87" s="316">
        <v>209076</v>
      </c>
      <c r="U87" s="316">
        <v>60843</v>
      </c>
      <c r="V87" s="316">
        <v>207868</v>
      </c>
      <c r="W87" s="316">
        <v>60388</v>
      </c>
      <c r="X87" s="316">
        <v>217334</v>
      </c>
      <c r="Y87" s="316">
        <v>62859</v>
      </c>
      <c r="Z87" s="316">
        <v>202188</v>
      </c>
      <c r="AA87" s="316">
        <v>58909</v>
      </c>
      <c r="AC87" s="316">
        <v>206037</v>
      </c>
      <c r="AD87" s="316">
        <v>61462</v>
      </c>
      <c r="AE87" s="316">
        <v>231494</v>
      </c>
      <c r="AF87" s="316">
        <v>68607</v>
      </c>
      <c r="AG87" s="316">
        <v>249479</v>
      </c>
      <c r="AH87" s="316">
        <v>72810</v>
      </c>
      <c r="AI87" s="316">
        <v>212308</v>
      </c>
      <c r="AJ87" s="316">
        <v>61756</v>
      </c>
      <c r="AL87" s="75">
        <v>205917</v>
      </c>
      <c r="AM87" s="75">
        <v>59973</v>
      </c>
      <c r="AN87" s="75">
        <v>214929</v>
      </c>
      <c r="AO87" s="75">
        <v>63698</v>
      </c>
      <c r="AP87" s="75">
        <v>241809</v>
      </c>
      <c r="AQ87" s="75">
        <v>70070</v>
      </c>
      <c r="AR87" s="75">
        <v>201713</v>
      </c>
      <c r="AS87" s="75">
        <v>60211</v>
      </c>
      <c r="AU87" s="75">
        <v>198795</v>
      </c>
      <c r="AV87" s="75">
        <v>57863</v>
      </c>
      <c r="AW87" s="75">
        <v>226210</v>
      </c>
      <c r="AX87" s="75">
        <v>66834</v>
      </c>
      <c r="AY87" s="75">
        <v>225372</v>
      </c>
      <c r="AZ87" s="75">
        <v>66037</v>
      </c>
      <c r="BA87" s="75">
        <v>213175</v>
      </c>
      <c r="BB87" s="75">
        <v>62304</v>
      </c>
      <c r="BD87" s="75">
        <v>201476</v>
      </c>
      <c r="BE87" s="75">
        <v>59844</v>
      </c>
      <c r="BF87" s="75">
        <v>232993</v>
      </c>
      <c r="BG87" s="75">
        <v>69278</v>
      </c>
      <c r="BH87" s="75">
        <v>218370</v>
      </c>
      <c r="BI87" s="75">
        <v>63820</v>
      </c>
      <c r="BJ87" s="75">
        <v>227448</v>
      </c>
      <c r="BK87" s="75">
        <v>66653</v>
      </c>
      <c r="BM87" s="75">
        <v>184767</v>
      </c>
      <c r="BN87" s="75">
        <v>54043</v>
      </c>
      <c r="BO87" s="75">
        <v>182742</v>
      </c>
      <c r="BP87" s="75">
        <v>54277</v>
      </c>
      <c r="BQ87" s="75">
        <v>238455</v>
      </c>
      <c r="BR87" s="75">
        <v>69886</v>
      </c>
      <c r="BS87" s="75">
        <v>258377</v>
      </c>
      <c r="BT87" s="75">
        <v>69765</v>
      </c>
      <c r="BV87">
        <v>184767</v>
      </c>
      <c r="BW87">
        <v>54043</v>
      </c>
      <c r="BX87">
        <v>226239</v>
      </c>
      <c r="BY87">
        <v>60985</v>
      </c>
      <c r="BZ87">
        <v>260258</v>
      </c>
      <c r="CA87">
        <v>70980</v>
      </c>
      <c r="CB87">
        <v>249868</v>
      </c>
      <c r="CC87">
        <v>67511</v>
      </c>
      <c r="CE87">
        <v>385347</v>
      </c>
      <c r="CF87">
        <v>97704</v>
      </c>
      <c r="CG87" s="75">
        <v>370227</v>
      </c>
      <c r="CH87" s="75">
        <v>95669</v>
      </c>
      <c r="CI87" s="75">
        <v>370862</v>
      </c>
      <c r="CJ87" s="75">
        <v>86134</v>
      </c>
    </row>
    <row r="88" spans="1:90" x14ac:dyDescent="0.6">
      <c r="A88" s="33" t="s">
        <v>98</v>
      </c>
      <c r="B88" s="305">
        <v>68021</v>
      </c>
      <c r="C88" s="305">
        <v>38905</v>
      </c>
      <c r="D88" s="75">
        <v>57758</v>
      </c>
      <c r="E88" s="75">
        <v>31574</v>
      </c>
      <c r="F88" s="75">
        <v>59659</v>
      </c>
      <c r="G88" s="75">
        <v>26923</v>
      </c>
      <c r="H88" s="75">
        <v>67471</v>
      </c>
      <c r="I88" s="75">
        <v>29156</v>
      </c>
      <c r="K88" s="316">
        <v>73175</v>
      </c>
      <c r="L88" s="316">
        <v>35096</v>
      </c>
      <c r="M88" s="316">
        <v>71228</v>
      </c>
      <c r="N88" s="316">
        <v>30723</v>
      </c>
      <c r="O88" s="316">
        <v>55733</v>
      </c>
      <c r="P88" s="316">
        <v>23066</v>
      </c>
      <c r="Q88" s="316">
        <v>53511</v>
      </c>
      <c r="R88" s="316">
        <v>21750</v>
      </c>
      <c r="T88" s="316">
        <v>61991</v>
      </c>
      <c r="U88" s="316">
        <v>25990</v>
      </c>
      <c r="V88" s="316">
        <v>58914</v>
      </c>
      <c r="W88" s="316">
        <v>23792</v>
      </c>
      <c r="X88" s="316">
        <v>69278</v>
      </c>
      <c r="Y88" s="316">
        <v>27708</v>
      </c>
      <c r="Z88" s="316">
        <v>70827</v>
      </c>
      <c r="AA88" s="316">
        <v>28236</v>
      </c>
      <c r="AC88" s="316">
        <v>61817</v>
      </c>
      <c r="AD88" s="316">
        <v>25399</v>
      </c>
      <c r="AE88" s="316">
        <v>77517</v>
      </c>
      <c r="AF88" s="316">
        <v>31695</v>
      </c>
      <c r="AG88" s="316">
        <v>79110</v>
      </c>
      <c r="AH88" s="316">
        <v>32469</v>
      </c>
      <c r="AI88" s="316">
        <v>83158</v>
      </c>
      <c r="AJ88" s="316">
        <v>35851</v>
      </c>
      <c r="AL88" s="75">
        <v>62720</v>
      </c>
      <c r="AM88" s="75">
        <v>26605</v>
      </c>
      <c r="AN88" s="75">
        <v>85567</v>
      </c>
      <c r="AO88" s="75">
        <v>35472</v>
      </c>
      <c r="AP88" s="75">
        <v>77694</v>
      </c>
      <c r="AQ88" s="75">
        <v>32288</v>
      </c>
      <c r="AR88" s="75">
        <v>74883</v>
      </c>
      <c r="AS88" s="75">
        <v>30531</v>
      </c>
      <c r="AU88" s="75">
        <v>58316</v>
      </c>
      <c r="AV88" s="75">
        <v>23526</v>
      </c>
      <c r="AW88" s="75">
        <v>94039</v>
      </c>
      <c r="AX88" s="75">
        <v>38444</v>
      </c>
      <c r="AY88" s="75">
        <v>76877</v>
      </c>
      <c r="AZ88" s="75">
        <v>29952</v>
      </c>
      <c r="BA88" s="75">
        <v>60240</v>
      </c>
      <c r="BB88" s="75">
        <v>23918</v>
      </c>
      <c r="BD88" s="75">
        <v>82561</v>
      </c>
      <c r="BE88" s="75">
        <v>34781</v>
      </c>
      <c r="BF88" s="75">
        <v>78894</v>
      </c>
      <c r="BG88" s="75">
        <v>32118</v>
      </c>
      <c r="BH88" s="75">
        <v>70361</v>
      </c>
      <c r="BI88" s="75">
        <v>28532</v>
      </c>
      <c r="BJ88" s="75">
        <v>62702</v>
      </c>
      <c r="BK88" s="75">
        <v>25328</v>
      </c>
      <c r="BM88" s="75">
        <v>67000</v>
      </c>
      <c r="BN88" s="75">
        <v>27691</v>
      </c>
      <c r="BO88" s="75">
        <v>73880</v>
      </c>
      <c r="BP88" s="75">
        <v>30048</v>
      </c>
      <c r="BQ88" s="75">
        <v>80158</v>
      </c>
      <c r="BR88" s="75">
        <v>32342</v>
      </c>
      <c r="BS88" s="75">
        <v>72740</v>
      </c>
      <c r="BT88" s="75">
        <v>26405</v>
      </c>
      <c r="BV88">
        <v>67000</v>
      </c>
      <c r="BW88">
        <v>27691</v>
      </c>
      <c r="BX88">
        <v>89201</v>
      </c>
      <c r="BY88">
        <v>34340</v>
      </c>
      <c r="BZ88">
        <v>79396</v>
      </c>
      <c r="CA88">
        <v>28662</v>
      </c>
      <c r="CB88">
        <v>72745</v>
      </c>
      <c r="CC88">
        <v>26234</v>
      </c>
      <c r="CE88">
        <v>93276</v>
      </c>
      <c r="CF88">
        <v>31103</v>
      </c>
      <c r="CG88" s="75">
        <v>149040</v>
      </c>
      <c r="CH88" s="75">
        <v>43556</v>
      </c>
      <c r="CI88" s="75">
        <v>141092</v>
      </c>
      <c r="CJ88" s="75">
        <v>40353</v>
      </c>
    </row>
    <row r="89" spans="1:90" x14ac:dyDescent="0.6">
      <c r="A89" s="3"/>
    </row>
    <row r="90" spans="1:90" x14ac:dyDescent="0.6">
      <c r="A90" s="190" t="s">
        <v>99</v>
      </c>
      <c r="B90" s="305">
        <v>3080054</v>
      </c>
      <c r="C90" s="305">
        <v>1327409</v>
      </c>
      <c r="D90" s="75">
        <v>2810648</v>
      </c>
      <c r="E90" s="75">
        <v>1207153</v>
      </c>
      <c r="F90" s="75">
        <v>4000571</v>
      </c>
      <c r="G90" s="75">
        <v>1285371</v>
      </c>
      <c r="H90" s="75">
        <v>4188358</v>
      </c>
      <c r="I90" s="75">
        <v>1342103</v>
      </c>
      <c r="K90" s="316">
        <v>4272987</v>
      </c>
      <c r="L90" s="316">
        <v>1431402</v>
      </c>
      <c r="M90" s="316">
        <v>3715062</v>
      </c>
      <c r="N90" s="316">
        <v>1244404</v>
      </c>
      <c r="O90" s="316">
        <v>3736052</v>
      </c>
      <c r="P90" s="316">
        <v>1137191</v>
      </c>
      <c r="Q90" s="316">
        <v>3796615</v>
      </c>
      <c r="R90" s="316">
        <v>1170677</v>
      </c>
      <c r="T90" s="316">
        <v>3745780</v>
      </c>
      <c r="U90" s="316">
        <v>1149579</v>
      </c>
      <c r="V90" s="316">
        <v>3568750</v>
      </c>
      <c r="W90" s="316">
        <v>1107335</v>
      </c>
      <c r="X90" s="316">
        <v>3757485</v>
      </c>
      <c r="Y90" s="316">
        <v>1149806</v>
      </c>
      <c r="Z90" s="316">
        <v>3870175</v>
      </c>
      <c r="AA90" s="316">
        <v>1179684</v>
      </c>
      <c r="AC90" s="316">
        <v>3795889</v>
      </c>
      <c r="AD90" s="316">
        <v>1190310</v>
      </c>
      <c r="AE90" s="316">
        <v>3730918</v>
      </c>
      <c r="AF90" s="316">
        <v>1156357</v>
      </c>
      <c r="AG90" s="316">
        <v>4006908</v>
      </c>
      <c r="AH90" s="316">
        <v>1230700</v>
      </c>
      <c r="AI90" s="316">
        <v>4067677</v>
      </c>
      <c r="AJ90" s="316">
        <v>1250730</v>
      </c>
      <c r="AL90" s="75">
        <v>4023034</v>
      </c>
      <c r="AM90" s="75">
        <v>1243404</v>
      </c>
      <c r="AN90" s="75">
        <v>3966264</v>
      </c>
      <c r="AO90" s="75">
        <v>1222055</v>
      </c>
      <c r="AP90" s="75">
        <v>4121498</v>
      </c>
      <c r="AQ90" s="75">
        <v>1250775</v>
      </c>
      <c r="AR90" s="75">
        <v>4269846</v>
      </c>
      <c r="AS90" s="75">
        <v>1333038</v>
      </c>
      <c r="AU90" s="75">
        <v>4136401</v>
      </c>
      <c r="AV90" s="75">
        <v>1279544</v>
      </c>
      <c r="AW90" s="75">
        <v>4036387</v>
      </c>
      <c r="AX90" s="75">
        <v>1219663</v>
      </c>
      <c r="AY90" s="75">
        <v>3932100</v>
      </c>
      <c r="AZ90" s="75">
        <v>1190268</v>
      </c>
      <c r="BA90" s="75">
        <v>4431751</v>
      </c>
      <c r="BB90" s="75">
        <v>1382123</v>
      </c>
      <c r="BD90" s="75">
        <v>4323438</v>
      </c>
      <c r="BE90" s="75">
        <v>1340869</v>
      </c>
      <c r="BF90" s="75">
        <v>4072816</v>
      </c>
      <c r="BG90" s="75">
        <v>1254401</v>
      </c>
      <c r="BH90" s="75">
        <v>4316718</v>
      </c>
      <c r="BI90" s="75">
        <v>1300160</v>
      </c>
      <c r="BJ90" s="75">
        <v>4184197</v>
      </c>
      <c r="BK90" s="75">
        <v>1288689</v>
      </c>
      <c r="BM90" s="75">
        <v>4309084</v>
      </c>
      <c r="BN90" s="75">
        <v>1351187</v>
      </c>
      <c r="BO90" s="75">
        <v>4146495</v>
      </c>
      <c r="BP90" s="75">
        <v>1264869</v>
      </c>
      <c r="BQ90" s="75">
        <v>4144792</v>
      </c>
      <c r="BR90" s="75">
        <v>1261206</v>
      </c>
      <c r="BS90" s="75">
        <v>4730966</v>
      </c>
      <c r="BT90" s="75">
        <v>1376855</v>
      </c>
      <c r="BV90">
        <v>4939150</v>
      </c>
      <c r="BW90">
        <v>1449240</v>
      </c>
      <c r="BX90">
        <v>4708635</v>
      </c>
      <c r="BY90">
        <v>1388584</v>
      </c>
      <c r="BZ90">
        <v>4647641</v>
      </c>
      <c r="CA90">
        <v>1323001</v>
      </c>
      <c r="CB90">
        <v>5127725</v>
      </c>
      <c r="CC90">
        <v>1490337</v>
      </c>
      <c r="CE90">
        <v>6388090</v>
      </c>
      <c r="CF90">
        <v>1710389</v>
      </c>
      <c r="CG90" s="75">
        <v>6324009</v>
      </c>
      <c r="CH90" s="75">
        <v>1629366</v>
      </c>
      <c r="CI90" s="75">
        <v>6442703</v>
      </c>
      <c r="CJ90" s="75">
        <v>1618106</v>
      </c>
    </row>
    <row r="91" spans="1:90" x14ac:dyDescent="0.6">
      <c r="A91" s="166" t="s">
        <v>39</v>
      </c>
      <c r="B91" s="313">
        <f>SUM(B92:B116)</f>
        <v>3080054</v>
      </c>
      <c r="C91" s="313">
        <f t="shared" ref="C91:BN91" si="20">SUM(C92:C116)</f>
        <v>1327413</v>
      </c>
      <c r="D91" s="313">
        <f t="shared" si="20"/>
        <v>2810650</v>
      </c>
      <c r="E91" s="313">
        <f t="shared" si="20"/>
        <v>1207154</v>
      </c>
      <c r="F91" s="313">
        <f t="shared" si="20"/>
        <v>4000571</v>
      </c>
      <c r="G91" s="313">
        <f t="shared" si="20"/>
        <v>1285368</v>
      </c>
      <c r="H91" s="313">
        <f>SUM(H92:H116)</f>
        <v>4188358</v>
      </c>
      <c r="I91" s="313">
        <f>SUM(I92:I116)</f>
        <v>1342104</v>
      </c>
      <c r="J91" s="305"/>
      <c r="K91" s="313">
        <f t="shared" si="20"/>
        <v>4272986</v>
      </c>
      <c r="L91" s="313">
        <f t="shared" si="20"/>
        <v>1431401</v>
      </c>
      <c r="M91" s="313">
        <f t="shared" si="20"/>
        <v>3715062</v>
      </c>
      <c r="N91" s="313">
        <f t="shared" si="20"/>
        <v>1244406</v>
      </c>
      <c r="O91" s="313">
        <f t="shared" si="20"/>
        <v>3736053</v>
      </c>
      <c r="P91" s="313">
        <f t="shared" si="20"/>
        <v>1137191</v>
      </c>
      <c r="Q91" s="313">
        <f t="shared" si="20"/>
        <v>3796614</v>
      </c>
      <c r="R91" s="313">
        <f t="shared" si="20"/>
        <v>1170678</v>
      </c>
      <c r="S91" s="305"/>
      <c r="T91" s="313">
        <f t="shared" si="20"/>
        <v>3745779</v>
      </c>
      <c r="U91" s="313">
        <f t="shared" si="20"/>
        <v>1149580</v>
      </c>
      <c r="V91" s="313">
        <f t="shared" si="20"/>
        <v>3568749</v>
      </c>
      <c r="W91" s="313">
        <f t="shared" si="20"/>
        <v>1107336</v>
      </c>
      <c r="X91" s="313">
        <f t="shared" si="20"/>
        <v>3757485</v>
      </c>
      <c r="Y91" s="313">
        <f t="shared" si="20"/>
        <v>1149806</v>
      </c>
      <c r="Z91" s="313">
        <f t="shared" si="20"/>
        <v>3870178</v>
      </c>
      <c r="AA91" s="313">
        <f t="shared" si="20"/>
        <v>1179685</v>
      </c>
      <c r="AB91" s="305"/>
      <c r="AC91" s="313">
        <f t="shared" si="20"/>
        <v>3795889</v>
      </c>
      <c r="AD91" s="313">
        <f t="shared" si="20"/>
        <v>1190310</v>
      </c>
      <c r="AE91" s="313">
        <f t="shared" si="20"/>
        <v>3730917</v>
      </c>
      <c r="AF91" s="313">
        <f t="shared" si="20"/>
        <v>1156358</v>
      </c>
      <c r="AG91" s="313">
        <f t="shared" si="20"/>
        <v>4006905</v>
      </c>
      <c r="AH91" s="313">
        <f t="shared" si="20"/>
        <v>1230700</v>
      </c>
      <c r="AI91" s="313">
        <f t="shared" si="20"/>
        <v>4067675</v>
      </c>
      <c r="AJ91" s="313">
        <f t="shared" si="20"/>
        <v>1250731</v>
      </c>
      <c r="AK91" s="305"/>
      <c r="AL91" s="313">
        <f t="shared" si="20"/>
        <v>5505360</v>
      </c>
      <c r="AM91" s="313">
        <f t="shared" si="20"/>
        <v>1243405</v>
      </c>
      <c r="AN91" s="313">
        <f>SUM(AN92:AN116)</f>
        <v>3966265</v>
      </c>
      <c r="AO91" s="313">
        <f>SUM(AO92:AO116)</f>
        <v>1222055</v>
      </c>
      <c r="AP91" s="313">
        <f>SUM(AP92:AP116)</f>
        <v>4121496</v>
      </c>
      <c r="AQ91" s="313">
        <f>SUM(AQ92:AQ116)</f>
        <v>1250776</v>
      </c>
      <c r="AR91" s="313">
        <f t="shared" si="20"/>
        <v>4269847</v>
      </c>
      <c r="AS91" s="313">
        <f t="shared" si="20"/>
        <v>1333040</v>
      </c>
      <c r="AT91" s="305"/>
      <c r="AU91" s="313">
        <f t="shared" ref="AU91:BB91" si="21">SUM(AU92:AU116)</f>
        <v>4136402</v>
      </c>
      <c r="AV91" s="313">
        <f t="shared" si="21"/>
        <v>1279544</v>
      </c>
      <c r="AW91" s="313">
        <f t="shared" si="21"/>
        <v>4036388</v>
      </c>
      <c r="AX91" s="313">
        <f t="shared" si="21"/>
        <v>1219665</v>
      </c>
      <c r="AY91" s="313">
        <f t="shared" si="21"/>
        <v>3932101</v>
      </c>
      <c r="AZ91" s="313">
        <f t="shared" si="21"/>
        <v>1190268</v>
      </c>
      <c r="BA91" s="313">
        <f t="shared" si="21"/>
        <v>4431752</v>
      </c>
      <c r="BB91" s="313">
        <f t="shared" si="21"/>
        <v>1382125</v>
      </c>
      <c r="BC91" s="305"/>
      <c r="BD91" s="313">
        <f t="shared" si="20"/>
        <v>4323437</v>
      </c>
      <c r="BE91" s="313">
        <f t="shared" si="20"/>
        <v>1340869</v>
      </c>
      <c r="BF91" s="313">
        <f t="shared" si="20"/>
        <v>4072815</v>
      </c>
      <c r="BG91" s="313">
        <f t="shared" si="20"/>
        <v>1254401</v>
      </c>
      <c r="BH91" s="313">
        <f t="shared" si="20"/>
        <v>4316719</v>
      </c>
      <c r="BI91" s="313">
        <f t="shared" si="20"/>
        <v>1300163</v>
      </c>
      <c r="BJ91" s="313">
        <f t="shared" si="20"/>
        <v>4184197</v>
      </c>
      <c r="BK91" s="313">
        <f t="shared" si="20"/>
        <v>1288691</v>
      </c>
      <c r="BL91" s="305"/>
      <c r="BM91" s="313">
        <f t="shared" si="20"/>
        <v>4309079</v>
      </c>
      <c r="BN91" s="313">
        <f t="shared" si="20"/>
        <v>1351097</v>
      </c>
      <c r="BO91" s="313">
        <f t="shared" ref="BO91:BT91" si="22">SUM(BO92:BO116)</f>
        <v>4146495</v>
      </c>
      <c r="BP91" s="313">
        <f t="shared" si="22"/>
        <v>1264869</v>
      </c>
      <c r="BQ91" s="313">
        <f t="shared" si="22"/>
        <v>4144791</v>
      </c>
      <c r="BR91" s="313">
        <f t="shared" si="22"/>
        <v>1261205</v>
      </c>
      <c r="BS91" s="313">
        <f t="shared" si="22"/>
        <v>4730968</v>
      </c>
      <c r="BT91" s="313">
        <f t="shared" si="22"/>
        <v>1376855</v>
      </c>
      <c r="BV91" s="314">
        <v>4939151</v>
      </c>
      <c r="BW91" s="314">
        <v>1449242</v>
      </c>
      <c r="BX91" s="314">
        <v>4708634</v>
      </c>
      <c r="BY91" s="314">
        <v>1388585</v>
      </c>
      <c r="BZ91" s="314">
        <v>4647642</v>
      </c>
      <c r="CA91" s="314">
        <v>1323001</v>
      </c>
      <c r="CB91" s="314">
        <v>5127725</v>
      </c>
      <c r="CC91" s="314">
        <v>1490337</v>
      </c>
      <c r="CE91" s="314">
        <v>6388089</v>
      </c>
      <c r="CF91" s="314">
        <v>1710388</v>
      </c>
      <c r="CG91" s="315">
        <f>SUM(CG92:CG110)</f>
        <v>6324007</v>
      </c>
      <c r="CH91" s="315">
        <f>SUM(CH92:CH110)</f>
        <v>1629366</v>
      </c>
      <c r="CI91" s="315">
        <f>SUM(CI92:CI116)</f>
        <v>6442703</v>
      </c>
      <c r="CJ91" s="315">
        <f>SUM(CJ92:CJ116)</f>
        <v>1618108</v>
      </c>
      <c r="CK91" s="314"/>
      <c r="CL91" s="314"/>
    </row>
    <row r="92" spans="1:90" x14ac:dyDescent="0.6">
      <c r="A92" s="33" t="s">
        <v>100</v>
      </c>
      <c r="B92" s="305">
        <v>174855</v>
      </c>
      <c r="C92" s="305">
        <v>49780</v>
      </c>
      <c r="D92" s="75">
        <v>147807</v>
      </c>
      <c r="E92" s="75">
        <v>40918</v>
      </c>
      <c r="F92" s="75">
        <v>182313</v>
      </c>
      <c r="G92" s="75">
        <v>43317</v>
      </c>
      <c r="H92" s="75">
        <v>175855</v>
      </c>
      <c r="I92" s="75">
        <v>44296</v>
      </c>
      <c r="K92" s="316">
        <v>196519</v>
      </c>
      <c r="L92" s="316">
        <v>49790</v>
      </c>
      <c r="M92" s="316">
        <v>168425</v>
      </c>
      <c r="N92" s="316">
        <v>40710</v>
      </c>
      <c r="O92" s="316">
        <v>160045</v>
      </c>
      <c r="P92" s="316">
        <v>36355</v>
      </c>
      <c r="Q92" s="316">
        <v>176620</v>
      </c>
      <c r="R92" s="316">
        <v>40473</v>
      </c>
      <c r="T92" s="316">
        <v>157978</v>
      </c>
      <c r="U92" s="316">
        <v>36186</v>
      </c>
      <c r="V92" s="316">
        <v>158886</v>
      </c>
      <c r="W92" s="316">
        <v>36321</v>
      </c>
      <c r="X92" s="316">
        <v>153749</v>
      </c>
      <c r="Y92" s="316">
        <v>35018</v>
      </c>
      <c r="Z92" s="316">
        <v>158976</v>
      </c>
      <c r="AA92" s="316">
        <v>36250</v>
      </c>
      <c r="AC92" s="316">
        <v>154211</v>
      </c>
      <c r="AD92" s="316">
        <v>35558</v>
      </c>
      <c r="AE92" s="316">
        <v>152643</v>
      </c>
      <c r="AF92" s="316">
        <v>35224</v>
      </c>
      <c r="AG92" s="316">
        <v>180166</v>
      </c>
      <c r="AH92" s="316">
        <v>41492</v>
      </c>
      <c r="AI92" s="316">
        <v>167477</v>
      </c>
      <c r="AJ92" s="316">
        <v>38680</v>
      </c>
      <c r="AL92" s="75">
        <v>170976</v>
      </c>
      <c r="AM92" s="75">
        <v>40311</v>
      </c>
      <c r="AN92" s="75">
        <v>173196</v>
      </c>
      <c r="AO92" s="75">
        <v>41168</v>
      </c>
      <c r="AP92" s="75">
        <v>207619</v>
      </c>
      <c r="AQ92" s="75">
        <v>47602</v>
      </c>
      <c r="AR92" s="75">
        <v>174882</v>
      </c>
      <c r="AS92" s="75">
        <v>41268</v>
      </c>
      <c r="AU92" s="309">
        <v>201877</v>
      </c>
      <c r="AV92" s="309">
        <v>47504</v>
      </c>
      <c r="AW92" s="309">
        <v>176946</v>
      </c>
      <c r="AX92" s="309">
        <v>41376</v>
      </c>
      <c r="AY92" s="75">
        <v>187417</v>
      </c>
      <c r="AZ92" s="75">
        <v>43021</v>
      </c>
      <c r="BA92" s="75">
        <v>175612</v>
      </c>
      <c r="BB92" s="75">
        <v>40803</v>
      </c>
      <c r="BD92" s="75">
        <v>174154</v>
      </c>
      <c r="BE92" s="75">
        <v>41767</v>
      </c>
      <c r="BF92" s="75">
        <v>157333</v>
      </c>
      <c r="BG92" s="75">
        <v>36393</v>
      </c>
      <c r="BH92" s="75">
        <v>160273</v>
      </c>
      <c r="BI92" s="75">
        <v>36773</v>
      </c>
      <c r="BJ92" s="75">
        <v>179349</v>
      </c>
      <c r="BK92" s="75">
        <v>41470</v>
      </c>
      <c r="BM92" s="75">
        <v>170859</v>
      </c>
      <c r="BN92" s="75">
        <v>40320</v>
      </c>
      <c r="BO92" s="75">
        <v>153161</v>
      </c>
      <c r="BP92" s="75">
        <v>35963</v>
      </c>
      <c r="BQ92" s="75">
        <v>175181</v>
      </c>
      <c r="BR92" s="75">
        <v>40530</v>
      </c>
      <c r="BS92" s="75">
        <v>182690</v>
      </c>
      <c r="BT92" s="75">
        <v>40882</v>
      </c>
      <c r="BV92">
        <v>184411</v>
      </c>
      <c r="BW92">
        <v>41872</v>
      </c>
      <c r="BX92">
        <v>179935</v>
      </c>
      <c r="BY92">
        <v>42280</v>
      </c>
      <c r="BZ92">
        <v>181389</v>
      </c>
      <c r="CA92">
        <v>39769</v>
      </c>
      <c r="CB92">
        <v>171614</v>
      </c>
      <c r="CC92">
        <v>38429</v>
      </c>
      <c r="CE92">
        <v>236269</v>
      </c>
      <c r="CF92">
        <v>51830</v>
      </c>
      <c r="CG92" s="75">
        <v>232784</v>
      </c>
      <c r="CH92" s="75">
        <v>49899</v>
      </c>
      <c r="CI92" s="75">
        <v>204462</v>
      </c>
      <c r="CJ92" s="75">
        <v>44492</v>
      </c>
    </row>
    <row r="93" spans="1:90" x14ac:dyDescent="0.6">
      <c r="A93" s="33" t="s">
        <v>101</v>
      </c>
      <c r="B93" s="305">
        <v>56234</v>
      </c>
      <c r="C93" s="305">
        <v>15935</v>
      </c>
      <c r="D93" s="75">
        <v>58253</v>
      </c>
      <c r="E93" s="75">
        <v>15755</v>
      </c>
      <c r="F93" s="75">
        <v>76612</v>
      </c>
      <c r="G93" s="75">
        <v>18282</v>
      </c>
      <c r="H93" s="75">
        <v>73549</v>
      </c>
      <c r="I93" s="75">
        <v>17549</v>
      </c>
      <c r="K93" s="316">
        <v>89704</v>
      </c>
      <c r="L93" s="316">
        <v>22443</v>
      </c>
      <c r="M93" s="316">
        <v>91426</v>
      </c>
      <c r="N93" s="316">
        <v>21917</v>
      </c>
      <c r="O93" s="316">
        <v>72691</v>
      </c>
      <c r="P93" s="316">
        <v>17302</v>
      </c>
      <c r="Q93" s="316">
        <v>69706</v>
      </c>
      <c r="R93" s="316">
        <v>16937</v>
      </c>
      <c r="T93" s="316">
        <v>82911</v>
      </c>
      <c r="U93" s="316">
        <v>20637</v>
      </c>
      <c r="V93" s="316">
        <v>69645</v>
      </c>
      <c r="W93" s="316">
        <v>16152</v>
      </c>
      <c r="X93" s="316">
        <v>68840</v>
      </c>
      <c r="Y93" s="316">
        <v>16048</v>
      </c>
      <c r="Z93" s="316">
        <v>66652</v>
      </c>
      <c r="AA93" s="316">
        <v>15472</v>
      </c>
      <c r="AC93" s="316">
        <v>76204</v>
      </c>
      <c r="AD93" s="316">
        <v>18352</v>
      </c>
      <c r="AE93" s="316">
        <v>81163</v>
      </c>
      <c r="AF93" s="316">
        <v>18903</v>
      </c>
      <c r="AG93" s="316">
        <v>68949</v>
      </c>
      <c r="AH93" s="316">
        <v>16014</v>
      </c>
      <c r="AI93" s="316">
        <v>57206</v>
      </c>
      <c r="AJ93" s="316">
        <v>13343</v>
      </c>
      <c r="AL93" s="75">
        <v>73422</v>
      </c>
      <c r="AM93" s="75">
        <v>17450</v>
      </c>
      <c r="AN93" s="75">
        <v>80915</v>
      </c>
      <c r="AO93" s="75">
        <v>19054</v>
      </c>
      <c r="AP93" s="75">
        <v>76777</v>
      </c>
      <c r="AQ93" s="75">
        <v>17351</v>
      </c>
      <c r="AR93" s="75">
        <v>90432</v>
      </c>
      <c r="AS93" s="75">
        <v>20830</v>
      </c>
      <c r="AU93" s="309">
        <v>83296</v>
      </c>
      <c r="AV93" s="309">
        <v>19468</v>
      </c>
      <c r="AW93" s="309">
        <v>67046</v>
      </c>
      <c r="AX93" s="309">
        <v>15705</v>
      </c>
      <c r="AY93" s="75">
        <v>68194</v>
      </c>
      <c r="AZ93" s="75">
        <v>15482</v>
      </c>
      <c r="BA93" s="75">
        <v>72398</v>
      </c>
      <c r="BB93" s="75">
        <v>16766</v>
      </c>
      <c r="BD93" s="75">
        <v>60250</v>
      </c>
      <c r="BE93" s="75">
        <v>14141</v>
      </c>
      <c r="BF93" s="75">
        <v>65805</v>
      </c>
      <c r="BG93" s="75">
        <v>15515</v>
      </c>
      <c r="BH93" s="75">
        <v>67945</v>
      </c>
      <c r="BI93" s="75">
        <v>15376</v>
      </c>
      <c r="BJ93" s="75">
        <v>59398</v>
      </c>
      <c r="BK93" s="75">
        <v>13676</v>
      </c>
      <c r="BM93" s="75">
        <v>81949</v>
      </c>
      <c r="BN93" s="75">
        <v>19288</v>
      </c>
      <c r="BO93" s="75">
        <v>58979</v>
      </c>
      <c r="BP93" s="75">
        <v>13780</v>
      </c>
      <c r="BQ93" s="75">
        <v>77857</v>
      </c>
      <c r="BR93" s="75">
        <v>18145</v>
      </c>
      <c r="BS93" s="75">
        <v>76968</v>
      </c>
      <c r="BT93" s="75">
        <v>17106</v>
      </c>
      <c r="BV93">
        <v>83275</v>
      </c>
      <c r="BW93">
        <v>18997</v>
      </c>
      <c r="BX93">
        <v>79803</v>
      </c>
      <c r="BY93">
        <v>18132</v>
      </c>
      <c r="BZ93">
        <v>94681</v>
      </c>
      <c r="CA93">
        <v>20732</v>
      </c>
      <c r="CB93">
        <v>95084</v>
      </c>
      <c r="CC93">
        <v>21207</v>
      </c>
      <c r="CE93">
        <v>108296</v>
      </c>
      <c r="CF93">
        <v>23382</v>
      </c>
      <c r="CG93" s="75">
        <v>112439</v>
      </c>
      <c r="CH93" s="75">
        <v>24653</v>
      </c>
      <c r="CI93" s="75">
        <v>102476</v>
      </c>
      <c r="CJ93" s="75">
        <v>21493</v>
      </c>
    </row>
    <row r="94" spans="1:90" x14ac:dyDescent="0.6">
      <c r="A94" s="33" t="s">
        <v>102</v>
      </c>
      <c r="B94" s="306">
        <v>0</v>
      </c>
      <c r="C94" s="306">
        <v>0</v>
      </c>
      <c r="H94">
        <v>21</v>
      </c>
      <c r="I94">
        <v>424</v>
      </c>
      <c r="K94" s="317">
        <v>0</v>
      </c>
      <c r="L94" s="317">
        <v>0</v>
      </c>
      <c r="M94" s="317">
        <v>0</v>
      </c>
      <c r="N94" s="317">
        <v>0</v>
      </c>
      <c r="O94" s="317">
        <v>0</v>
      </c>
      <c r="P94" s="317">
        <v>0</v>
      </c>
      <c r="Q94" s="317">
        <v>3</v>
      </c>
      <c r="R94" s="317">
        <v>61</v>
      </c>
      <c r="T94" s="317">
        <v>0</v>
      </c>
      <c r="U94" s="317">
        <v>0</v>
      </c>
      <c r="V94" s="317">
        <v>0</v>
      </c>
      <c r="W94" s="317">
        <v>0</v>
      </c>
      <c r="X94" s="317">
        <v>0</v>
      </c>
      <c r="Y94" s="317">
        <v>0</v>
      </c>
      <c r="Z94" s="317">
        <v>24</v>
      </c>
      <c r="AA94" s="317">
        <v>477</v>
      </c>
      <c r="AC94" s="317">
        <v>0</v>
      </c>
      <c r="AD94" s="317">
        <v>0</v>
      </c>
      <c r="AE94" s="317">
        <v>0</v>
      </c>
      <c r="AF94" s="317">
        <v>0</v>
      </c>
      <c r="AG94" s="317">
        <v>0</v>
      </c>
      <c r="AH94" s="317">
        <v>0</v>
      </c>
      <c r="AI94" s="317">
        <v>0</v>
      </c>
      <c r="AJ94" s="317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 s="308">
        <v>0</v>
      </c>
      <c r="AV94" s="308">
        <v>0</v>
      </c>
      <c r="AW94" s="308">
        <v>0</v>
      </c>
      <c r="AX94" s="308">
        <v>0</v>
      </c>
    </row>
    <row r="95" spans="1:90" x14ac:dyDescent="0.6">
      <c r="A95" s="33" t="s">
        <v>103</v>
      </c>
      <c r="B95" s="306">
        <v>0</v>
      </c>
      <c r="C95" s="306">
        <v>0</v>
      </c>
      <c r="H95" s="75">
        <v>9674</v>
      </c>
      <c r="I95" s="75">
        <v>4344</v>
      </c>
      <c r="K95" s="316">
        <v>2177</v>
      </c>
      <c r="L95" s="317">
        <v>948</v>
      </c>
      <c r="M95" s="317">
        <v>0</v>
      </c>
      <c r="N95" s="317">
        <v>0</v>
      </c>
      <c r="O95" s="317">
        <v>0</v>
      </c>
      <c r="P95" s="317">
        <v>0</v>
      </c>
      <c r="Q95" s="316">
        <v>10375</v>
      </c>
      <c r="R95" s="316">
        <v>4641</v>
      </c>
      <c r="T95" s="317">
        <v>186</v>
      </c>
      <c r="U95" s="317">
        <v>81</v>
      </c>
      <c r="V95" s="317">
        <v>0</v>
      </c>
      <c r="W95" s="317">
        <v>0</v>
      </c>
      <c r="X95" s="317">
        <v>0</v>
      </c>
      <c r="Y95" s="317">
        <v>0</v>
      </c>
      <c r="Z95" s="316">
        <v>8199</v>
      </c>
      <c r="AA95" s="316">
        <v>3679</v>
      </c>
      <c r="AC95" s="316">
        <v>10506</v>
      </c>
      <c r="AD95" s="316">
        <v>4631</v>
      </c>
      <c r="AE95" s="317">
        <v>0</v>
      </c>
      <c r="AF95" s="317">
        <v>0</v>
      </c>
      <c r="AG95" s="317">
        <v>0</v>
      </c>
      <c r="AH95" s="317">
        <v>0</v>
      </c>
      <c r="AI95" s="316">
        <v>17729</v>
      </c>
      <c r="AJ95" s="316">
        <v>7911</v>
      </c>
      <c r="AL95" s="75">
        <v>2077</v>
      </c>
      <c r="AM95">
        <v>956</v>
      </c>
      <c r="AN95">
        <v>0</v>
      </c>
      <c r="AO95">
        <v>0</v>
      </c>
      <c r="AP95">
        <v>0</v>
      </c>
      <c r="AQ95">
        <v>0</v>
      </c>
      <c r="AR95" s="75">
        <v>22011</v>
      </c>
      <c r="AS95" s="75">
        <v>9892</v>
      </c>
      <c r="AU95" s="308">
        <v>0</v>
      </c>
      <c r="AV95" s="308">
        <v>0</v>
      </c>
      <c r="AW95" s="308">
        <v>0</v>
      </c>
      <c r="AX95" s="308">
        <v>0</v>
      </c>
      <c r="AY95">
        <v>0</v>
      </c>
      <c r="AZ95">
        <v>0</v>
      </c>
      <c r="BA95" s="75">
        <v>21109</v>
      </c>
      <c r="BB95" s="75">
        <v>9494</v>
      </c>
      <c r="BD95" s="75">
        <v>8205</v>
      </c>
      <c r="BE95" s="75">
        <v>3698</v>
      </c>
      <c r="BH95">
        <v>0</v>
      </c>
      <c r="BI95">
        <v>0</v>
      </c>
      <c r="BJ95" s="75">
        <v>22420</v>
      </c>
      <c r="BK95" s="75">
        <v>10027</v>
      </c>
      <c r="BM95" s="75">
        <v>11135</v>
      </c>
      <c r="BN95" s="75">
        <v>4962</v>
      </c>
      <c r="BO95">
        <v>0</v>
      </c>
      <c r="BP95">
        <v>0</v>
      </c>
      <c r="BQ95">
        <v>0</v>
      </c>
      <c r="BR95">
        <v>0</v>
      </c>
      <c r="BS95" s="75">
        <v>28697</v>
      </c>
      <c r="BT95" s="75">
        <v>11541</v>
      </c>
      <c r="BV95">
        <v>18886</v>
      </c>
      <c r="BW95">
        <v>7652</v>
      </c>
      <c r="CB95">
        <v>32439</v>
      </c>
      <c r="CC95">
        <v>13165</v>
      </c>
      <c r="CE95">
        <v>9339</v>
      </c>
      <c r="CF95">
        <v>3751</v>
      </c>
      <c r="CG95" s="75">
        <v>632030</v>
      </c>
      <c r="CH95" s="75">
        <v>193066</v>
      </c>
    </row>
    <row r="96" spans="1:90" x14ac:dyDescent="0.6">
      <c r="A96" s="33" t="s">
        <v>104</v>
      </c>
      <c r="B96" s="306">
        <v>144</v>
      </c>
      <c r="C96" s="306">
        <v>120</v>
      </c>
      <c r="H96" s="75">
        <v>25674</v>
      </c>
      <c r="I96" s="75">
        <v>11549</v>
      </c>
      <c r="K96" s="316">
        <v>4672</v>
      </c>
      <c r="L96" s="316">
        <v>2081</v>
      </c>
      <c r="M96" s="317">
        <v>0</v>
      </c>
      <c r="N96" s="317">
        <v>0</v>
      </c>
      <c r="O96" s="317">
        <v>0</v>
      </c>
      <c r="P96" s="317">
        <v>0</v>
      </c>
      <c r="Q96" s="316">
        <v>25492</v>
      </c>
      <c r="R96" s="316">
        <v>11283</v>
      </c>
      <c r="T96" s="317">
        <v>932</v>
      </c>
      <c r="U96" s="317">
        <v>405</v>
      </c>
      <c r="V96" s="317">
        <v>0</v>
      </c>
      <c r="W96" s="317">
        <v>0</v>
      </c>
      <c r="X96" s="317">
        <v>0</v>
      </c>
      <c r="Y96" s="317">
        <v>0</v>
      </c>
      <c r="Z96" s="316">
        <v>22304</v>
      </c>
      <c r="AA96" s="316">
        <v>9980</v>
      </c>
      <c r="AC96" s="316">
        <v>16239</v>
      </c>
      <c r="AD96" s="316">
        <v>7282</v>
      </c>
      <c r="AE96" s="317">
        <v>0</v>
      </c>
      <c r="AF96" s="317">
        <v>0</v>
      </c>
      <c r="AG96" s="317">
        <v>0</v>
      </c>
      <c r="AH96" s="317">
        <v>0</v>
      </c>
      <c r="AI96" s="316">
        <v>20797</v>
      </c>
      <c r="AJ96" s="316">
        <v>9234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 s="75">
        <v>50042</v>
      </c>
      <c r="AS96" s="75">
        <v>22307</v>
      </c>
      <c r="AU96" s="308">
        <v>0</v>
      </c>
      <c r="AV96" s="308">
        <v>0</v>
      </c>
      <c r="AW96" s="308">
        <v>0</v>
      </c>
      <c r="AX96" s="308">
        <v>0</v>
      </c>
      <c r="AY96">
        <v>0</v>
      </c>
      <c r="AZ96">
        <v>0</v>
      </c>
      <c r="BA96" s="75">
        <v>69609</v>
      </c>
      <c r="BB96" s="75">
        <v>30791</v>
      </c>
      <c r="BD96" s="75">
        <v>23492</v>
      </c>
      <c r="BE96" s="75">
        <v>10306</v>
      </c>
      <c r="BH96">
        <v>0</v>
      </c>
      <c r="BI96">
        <v>0</v>
      </c>
      <c r="BJ96" s="75">
        <v>66764</v>
      </c>
      <c r="BK96" s="75">
        <v>29454</v>
      </c>
      <c r="BM96" s="75">
        <v>28187</v>
      </c>
      <c r="BN96" s="75">
        <v>12291</v>
      </c>
      <c r="BO96">
        <v>0</v>
      </c>
      <c r="BP96">
        <v>0</v>
      </c>
      <c r="BQ96">
        <v>0</v>
      </c>
      <c r="BR96">
        <v>0</v>
      </c>
      <c r="BS96" s="75">
        <v>90560</v>
      </c>
      <c r="BT96" s="75">
        <v>35159</v>
      </c>
      <c r="BV96">
        <v>48175</v>
      </c>
      <c r="BW96">
        <v>18773</v>
      </c>
      <c r="CB96">
        <v>106144</v>
      </c>
      <c r="CC96">
        <v>41668</v>
      </c>
      <c r="CE96">
        <v>7642</v>
      </c>
      <c r="CF96">
        <v>2968</v>
      </c>
      <c r="CG96" s="75">
        <v>243710</v>
      </c>
      <c r="CH96" s="75">
        <v>45004</v>
      </c>
    </row>
    <row r="97" spans="1:88" x14ac:dyDescent="0.6">
      <c r="A97" s="33" t="s">
        <v>105</v>
      </c>
      <c r="B97" s="306">
        <v>0</v>
      </c>
      <c r="C97" s="306">
        <v>0</v>
      </c>
      <c r="H97" s="75">
        <v>4276</v>
      </c>
      <c r="I97" s="75">
        <v>1880</v>
      </c>
      <c r="K97" s="316">
        <v>2099</v>
      </c>
      <c r="L97" s="317">
        <v>912</v>
      </c>
      <c r="M97" s="317">
        <v>0</v>
      </c>
      <c r="N97" s="317">
        <v>0</v>
      </c>
      <c r="O97" s="317">
        <v>0</v>
      </c>
      <c r="P97" s="317">
        <v>0</v>
      </c>
      <c r="Q97" s="316">
        <v>3679</v>
      </c>
      <c r="R97" s="316">
        <v>1626</v>
      </c>
      <c r="T97" s="317">
        <v>0</v>
      </c>
      <c r="U97" s="317">
        <v>0</v>
      </c>
      <c r="V97" s="317">
        <v>0</v>
      </c>
      <c r="W97" s="317">
        <v>0</v>
      </c>
      <c r="X97" s="317">
        <v>0</v>
      </c>
      <c r="Y97" s="317">
        <v>0</v>
      </c>
      <c r="Z97" s="316">
        <v>3946</v>
      </c>
      <c r="AA97" s="316">
        <v>1723</v>
      </c>
      <c r="AC97" s="316">
        <v>3680</v>
      </c>
      <c r="AD97" s="316">
        <v>1621</v>
      </c>
      <c r="AE97" s="317">
        <v>0</v>
      </c>
      <c r="AF97" s="317">
        <v>0</v>
      </c>
      <c r="AG97" s="317">
        <v>0</v>
      </c>
      <c r="AH97" s="317">
        <v>0</v>
      </c>
      <c r="AI97" s="316">
        <v>5990</v>
      </c>
      <c r="AJ97" s="316">
        <v>2647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 s="75">
        <v>12846</v>
      </c>
      <c r="AS97" s="75">
        <v>5688</v>
      </c>
      <c r="AU97" s="308">
        <v>0</v>
      </c>
      <c r="AV97" s="308">
        <v>0</v>
      </c>
      <c r="AW97" s="308">
        <v>0</v>
      </c>
      <c r="AX97" s="308">
        <v>0</v>
      </c>
      <c r="AY97">
        <v>0</v>
      </c>
      <c r="AZ97">
        <v>0</v>
      </c>
      <c r="BA97" s="75">
        <v>15370</v>
      </c>
      <c r="BB97" s="75">
        <v>6792</v>
      </c>
      <c r="BD97" s="75">
        <v>7805</v>
      </c>
      <c r="BE97" s="75">
        <v>3457</v>
      </c>
      <c r="BH97">
        <v>0</v>
      </c>
      <c r="BI97">
        <v>0</v>
      </c>
      <c r="BJ97" s="75">
        <v>15113</v>
      </c>
      <c r="BK97" s="75">
        <v>6716</v>
      </c>
      <c r="BM97" s="75">
        <v>1744</v>
      </c>
      <c r="BN97">
        <v>773</v>
      </c>
      <c r="BO97">
        <v>0</v>
      </c>
      <c r="BP97">
        <v>0</v>
      </c>
      <c r="BQ97">
        <v>0</v>
      </c>
      <c r="BR97">
        <v>0</v>
      </c>
      <c r="BS97" s="75">
        <v>19623</v>
      </c>
      <c r="BT97" s="75">
        <v>7746</v>
      </c>
      <c r="BV97">
        <v>4582</v>
      </c>
      <c r="BW97">
        <v>1777</v>
      </c>
      <c r="CB97">
        <v>24735</v>
      </c>
      <c r="CC97">
        <v>9897</v>
      </c>
    </row>
    <row r="98" spans="1:88" x14ac:dyDescent="0.6">
      <c r="A98" s="33" t="s">
        <v>106</v>
      </c>
      <c r="B98" s="305">
        <v>266419</v>
      </c>
      <c r="C98" s="305">
        <v>143880</v>
      </c>
      <c r="D98" s="75">
        <v>245602</v>
      </c>
      <c r="E98" s="75">
        <v>127321</v>
      </c>
      <c r="F98" s="75">
        <v>388968</v>
      </c>
      <c r="G98" s="75">
        <v>164488</v>
      </c>
      <c r="H98" s="75">
        <v>323158</v>
      </c>
      <c r="I98" s="75">
        <v>131289</v>
      </c>
      <c r="K98" s="316">
        <v>365880</v>
      </c>
      <c r="L98" s="316">
        <v>160151</v>
      </c>
      <c r="M98" s="316">
        <v>297153</v>
      </c>
      <c r="N98" s="316">
        <v>122561</v>
      </c>
      <c r="O98" s="316">
        <v>340321</v>
      </c>
      <c r="P98" s="316">
        <v>127600</v>
      </c>
      <c r="Q98" s="316">
        <v>328990</v>
      </c>
      <c r="R98" s="316">
        <v>126297</v>
      </c>
      <c r="T98" s="316">
        <v>330124</v>
      </c>
      <c r="U98" s="316">
        <v>126428</v>
      </c>
      <c r="V98" s="316">
        <v>288723</v>
      </c>
      <c r="W98" s="316">
        <v>107419</v>
      </c>
      <c r="X98" s="316">
        <v>354112</v>
      </c>
      <c r="Y98" s="316">
        <v>132166</v>
      </c>
      <c r="Z98" s="316">
        <v>319455</v>
      </c>
      <c r="AA98" s="316">
        <v>118772</v>
      </c>
      <c r="AC98" s="316">
        <v>344235</v>
      </c>
      <c r="AD98" s="316">
        <v>131889</v>
      </c>
      <c r="AE98" s="316">
        <v>329998</v>
      </c>
      <c r="AF98" s="316">
        <v>123405</v>
      </c>
      <c r="AG98" s="316">
        <v>400859</v>
      </c>
      <c r="AH98" s="316">
        <v>151070</v>
      </c>
      <c r="AI98" s="316">
        <v>381626</v>
      </c>
      <c r="AJ98" s="316">
        <v>144971</v>
      </c>
      <c r="AL98" s="75">
        <v>375771</v>
      </c>
      <c r="AM98" s="75">
        <v>146328</v>
      </c>
      <c r="AN98" s="75">
        <v>356746</v>
      </c>
      <c r="AO98" s="75">
        <v>136835</v>
      </c>
      <c r="AP98" s="75">
        <v>405422</v>
      </c>
      <c r="AQ98" s="75">
        <v>151699</v>
      </c>
      <c r="AR98" s="75">
        <v>385154</v>
      </c>
      <c r="AS98" s="75">
        <v>151760</v>
      </c>
      <c r="AU98" s="309">
        <v>390679</v>
      </c>
      <c r="AV98" s="309">
        <v>155665</v>
      </c>
      <c r="AW98" s="309">
        <v>356349</v>
      </c>
      <c r="AX98" s="309">
        <v>133625</v>
      </c>
      <c r="AY98" s="75">
        <v>396516</v>
      </c>
      <c r="AZ98" s="75">
        <v>148192</v>
      </c>
      <c r="BA98" s="75">
        <v>402172</v>
      </c>
      <c r="BB98" s="75">
        <v>151706</v>
      </c>
      <c r="BD98" s="75">
        <v>412283</v>
      </c>
      <c r="BE98" s="75">
        <v>158502</v>
      </c>
      <c r="BF98" s="75">
        <v>374365</v>
      </c>
      <c r="BG98" s="75">
        <v>142113</v>
      </c>
      <c r="BH98" s="75">
        <v>401122</v>
      </c>
      <c r="BI98" s="75">
        <v>150403</v>
      </c>
      <c r="BJ98" s="75">
        <v>360237</v>
      </c>
      <c r="BK98" s="75">
        <v>136675</v>
      </c>
      <c r="BM98" s="75">
        <v>373330</v>
      </c>
      <c r="BN98" s="75">
        <v>147868</v>
      </c>
      <c r="BO98" s="75">
        <v>350337</v>
      </c>
      <c r="BP98" s="75">
        <v>135058</v>
      </c>
      <c r="BQ98" s="75">
        <v>390761</v>
      </c>
      <c r="BR98" s="75">
        <v>147184</v>
      </c>
      <c r="BS98" s="75">
        <v>418014</v>
      </c>
      <c r="BT98" s="75">
        <v>149257</v>
      </c>
      <c r="BV98">
        <v>439821</v>
      </c>
      <c r="BW98">
        <v>168726</v>
      </c>
      <c r="BX98">
        <v>425818</v>
      </c>
      <c r="BY98">
        <v>160377</v>
      </c>
      <c r="BZ98">
        <v>450484</v>
      </c>
      <c r="CA98">
        <v>158361</v>
      </c>
      <c r="CB98">
        <v>444747</v>
      </c>
      <c r="CC98">
        <v>160043</v>
      </c>
      <c r="CE98">
        <v>618989</v>
      </c>
      <c r="CF98">
        <v>202622</v>
      </c>
      <c r="CG98" s="75">
        <v>191905</v>
      </c>
      <c r="CH98" s="75">
        <v>36706</v>
      </c>
      <c r="CI98" s="75">
        <v>604564</v>
      </c>
      <c r="CJ98" s="75">
        <v>180126</v>
      </c>
    </row>
    <row r="99" spans="1:88" x14ac:dyDescent="0.6">
      <c r="A99" s="33" t="s">
        <v>107</v>
      </c>
      <c r="B99" s="305">
        <v>134943</v>
      </c>
      <c r="C99" s="305">
        <v>30183</v>
      </c>
      <c r="D99" s="75">
        <v>107016</v>
      </c>
      <c r="E99" s="75">
        <v>23667</v>
      </c>
      <c r="F99" s="75">
        <v>143333</v>
      </c>
      <c r="G99" s="75">
        <v>27944</v>
      </c>
      <c r="H99" s="75">
        <v>159566</v>
      </c>
      <c r="I99" s="75">
        <v>32965</v>
      </c>
      <c r="K99" s="316">
        <v>174443</v>
      </c>
      <c r="L99" s="316">
        <v>36521</v>
      </c>
      <c r="M99" s="316">
        <v>108298</v>
      </c>
      <c r="N99" s="316">
        <v>22617</v>
      </c>
      <c r="O99" s="316">
        <v>138541</v>
      </c>
      <c r="P99" s="316">
        <v>26205</v>
      </c>
      <c r="Q99" s="316">
        <v>128253</v>
      </c>
      <c r="R99" s="316">
        <v>24747</v>
      </c>
      <c r="T99" s="316">
        <v>129363</v>
      </c>
      <c r="U99" s="316">
        <v>25427</v>
      </c>
      <c r="V99" s="316">
        <v>107393</v>
      </c>
      <c r="W99" s="316">
        <v>21042</v>
      </c>
      <c r="X99" s="316">
        <v>121611</v>
      </c>
      <c r="Y99" s="316">
        <v>23209</v>
      </c>
      <c r="Z99" s="316">
        <v>136647</v>
      </c>
      <c r="AA99" s="316">
        <v>26229</v>
      </c>
      <c r="AC99" s="316">
        <v>117287</v>
      </c>
      <c r="AD99" s="316">
        <v>22720</v>
      </c>
      <c r="AE99" s="316">
        <v>100274</v>
      </c>
      <c r="AF99" s="316">
        <v>19341</v>
      </c>
      <c r="AG99" s="316">
        <v>109776</v>
      </c>
      <c r="AH99" s="316">
        <v>20903</v>
      </c>
      <c r="AI99" s="316">
        <v>129930</v>
      </c>
      <c r="AJ99" s="316">
        <v>24974</v>
      </c>
      <c r="AL99" s="75">
        <v>136794</v>
      </c>
      <c r="AM99" s="75">
        <v>26691</v>
      </c>
      <c r="AN99" s="75">
        <v>118683</v>
      </c>
      <c r="AO99" s="75">
        <v>23287</v>
      </c>
      <c r="AP99" s="75">
        <v>141370</v>
      </c>
      <c r="AQ99" s="75">
        <v>26859</v>
      </c>
      <c r="AR99" s="75">
        <v>162051</v>
      </c>
      <c r="AS99" s="75">
        <v>31352</v>
      </c>
      <c r="AU99" s="309">
        <v>136622</v>
      </c>
      <c r="AV99" s="309">
        <v>26988</v>
      </c>
      <c r="AW99" s="309">
        <v>134729</v>
      </c>
      <c r="AX99" s="309">
        <v>26283</v>
      </c>
      <c r="AY99" s="75">
        <v>132289</v>
      </c>
      <c r="AZ99" s="75">
        <v>25429</v>
      </c>
      <c r="BA99" s="75">
        <v>152427</v>
      </c>
      <c r="BB99" s="75">
        <v>29537</v>
      </c>
      <c r="BD99" s="75">
        <v>162852</v>
      </c>
      <c r="BE99" s="75">
        <v>32075</v>
      </c>
      <c r="BF99" s="75">
        <v>126144</v>
      </c>
      <c r="BG99" s="75">
        <v>24558</v>
      </c>
      <c r="BH99" s="75">
        <v>152923</v>
      </c>
      <c r="BI99" s="75">
        <v>29329</v>
      </c>
      <c r="BJ99" s="75">
        <v>142564</v>
      </c>
      <c r="BK99" s="75">
        <v>28083</v>
      </c>
      <c r="BM99" s="75">
        <v>157496</v>
      </c>
      <c r="BN99" s="75">
        <v>31431</v>
      </c>
      <c r="BO99" s="75">
        <v>134335</v>
      </c>
      <c r="BP99" s="75">
        <v>26247</v>
      </c>
      <c r="BQ99" s="75">
        <v>143966</v>
      </c>
      <c r="BR99" s="75">
        <v>27356</v>
      </c>
      <c r="BS99" s="75">
        <v>152267</v>
      </c>
      <c r="BT99" s="75">
        <v>29481</v>
      </c>
      <c r="BV99">
        <v>167247</v>
      </c>
      <c r="BW99">
        <v>32239</v>
      </c>
      <c r="BX99">
        <v>145906</v>
      </c>
      <c r="BY99">
        <v>29272</v>
      </c>
      <c r="BZ99">
        <v>156443</v>
      </c>
      <c r="CA99">
        <v>28708</v>
      </c>
      <c r="CB99">
        <v>143386</v>
      </c>
      <c r="CC99">
        <v>26839</v>
      </c>
      <c r="CE99">
        <v>202470</v>
      </c>
      <c r="CF99">
        <v>37989</v>
      </c>
      <c r="CG99" s="75">
        <v>394232</v>
      </c>
      <c r="CH99" s="75">
        <v>89322</v>
      </c>
      <c r="CI99" s="75">
        <v>174307</v>
      </c>
      <c r="CJ99" s="75">
        <v>32268</v>
      </c>
    </row>
    <row r="100" spans="1:88" x14ac:dyDescent="0.6">
      <c r="A100" s="33" t="s">
        <v>108</v>
      </c>
      <c r="B100" s="305">
        <v>228576</v>
      </c>
      <c r="C100" s="305">
        <v>80526</v>
      </c>
      <c r="D100" s="75">
        <v>193729</v>
      </c>
      <c r="E100" s="75">
        <v>66255</v>
      </c>
      <c r="F100" s="75">
        <v>276798</v>
      </c>
      <c r="G100" s="75">
        <v>70516</v>
      </c>
      <c r="H100" s="75">
        <v>303411</v>
      </c>
      <c r="I100" s="75">
        <v>79795</v>
      </c>
      <c r="K100" s="316">
        <v>290590</v>
      </c>
      <c r="L100" s="316">
        <v>80668</v>
      </c>
      <c r="M100" s="316">
        <v>252620</v>
      </c>
      <c r="N100" s="316">
        <v>65950</v>
      </c>
      <c r="O100" s="316">
        <v>237675</v>
      </c>
      <c r="P100" s="316">
        <v>58879</v>
      </c>
      <c r="Q100" s="316">
        <v>264536</v>
      </c>
      <c r="R100" s="316">
        <v>65783</v>
      </c>
      <c r="T100" s="316">
        <v>252919</v>
      </c>
      <c r="U100" s="316">
        <v>64066</v>
      </c>
      <c r="V100" s="316">
        <v>214857</v>
      </c>
      <c r="W100" s="316">
        <v>52960</v>
      </c>
      <c r="X100" s="316">
        <v>222515</v>
      </c>
      <c r="Y100" s="316">
        <v>54521</v>
      </c>
      <c r="Z100" s="316">
        <v>236137</v>
      </c>
      <c r="AA100" s="316">
        <v>58063</v>
      </c>
      <c r="AC100" s="316">
        <v>265073</v>
      </c>
      <c r="AD100" s="316">
        <v>67142</v>
      </c>
      <c r="AE100" s="316">
        <v>238695</v>
      </c>
      <c r="AF100" s="316">
        <v>58904</v>
      </c>
      <c r="AG100" s="316">
        <v>248115</v>
      </c>
      <c r="AH100" s="316">
        <v>61062</v>
      </c>
      <c r="AI100" s="316">
        <v>263430</v>
      </c>
      <c r="AJ100" s="316">
        <v>65487</v>
      </c>
      <c r="AL100" s="75">
        <v>288718</v>
      </c>
      <c r="AM100" s="75">
        <v>73462</v>
      </c>
      <c r="AN100" s="75">
        <v>265889</v>
      </c>
      <c r="AO100" s="75">
        <v>67147</v>
      </c>
      <c r="AP100" s="75">
        <v>250373</v>
      </c>
      <c r="AQ100" s="75">
        <v>62308</v>
      </c>
      <c r="AR100" s="75">
        <v>250896</v>
      </c>
      <c r="AS100" s="75">
        <v>63518</v>
      </c>
      <c r="AU100" s="309">
        <v>264901</v>
      </c>
      <c r="AV100" s="309">
        <v>67523</v>
      </c>
      <c r="AW100" s="309">
        <v>246819</v>
      </c>
      <c r="AX100" s="309">
        <v>61547</v>
      </c>
      <c r="AY100" s="75">
        <v>271433</v>
      </c>
      <c r="AZ100" s="75">
        <v>66707</v>
      </c>
      <c r="BA100" s="75">
        <v>267148</v>
      </c>
      <c r="BB100" s="75">
        <v>67310</v>
      </c>
      <c r="BD100" s="75">
        <v>287678</v>
      </c>
      <c r="BE100" s="75">
        <v>73533</v>
      </c>
      <c r="BF100" s="75">
        <v>270521</v>
      </c>
      <c r="BG100" s="75">
        <v>66661</v>
      </c>
      <c r="BH100" s="75">
        <v>290085</v>
      </c>
      <c r="BI100" s="75">
        <v>70151</v>
      </c>
      <c r="BJ100" s="75">
        <v>261422</v>
      </c>
      <c r="BK100" s="75">
        <v>64408</v>
      </c>
      <c r="BM100" s="75">
        <v>286484</v>
      </c>
      <c r="BN100" s="75">
        <v>72423</v>
      </c>
      <c r="BO100" s="75">
        <v>278635</v>
      </c>
      <c r="BP100" s="75">
        <v>69447</v>
      </c>
      <c r="BQ100" s="75">
        <v>273522</v>
      </c>
      <c r="BR100" s="75">
        <v>67119</v>
      </c>
      <c r="BS100" s="75">
        <v>301051</v>
      </c>
      <c r="BT100" s="75">
        <v>71024</v>
      </c>
      <c r="BV100">
        <v>324069</v>
      </c>
      <c r="BW100">
        <v>79099</v>
      </c>
      <c r="BX100">
        <v>297982</v>
      </c>
      <c r="BY100">
        <v>75708</v>
      </c>
      <c r="BZ100">
        <v>317807</v>
      </c>
      <c r="CA100">
        <v>74195</v>
      </c>
      <c r="CB100">
        <v>316840</v>
      </c>
      <c r="CC100">
        <v>74940</v>
      </c>
      <c r="CE100">
        <v>446261</v>
      </c>
      <c r="CF100">
        <v>103039</v>
      </c>
      <c r="CG100" s="75">
        <v>479006</v>
      </c>
      <c r="CH100" s="75">
        <v>90057</v>
      </c>
      <c r="CI100" s="75">
        <v>424996</v>
      </c>
      <c r="CJ100" s="75">
        <v>94225</v>
      </c>
    </row>
    <row r="101" spans="1:88" x14ac:dyDescent="0.6">
      <c r="A101" s="33" t="s">
        <v>109</v>
      </c>
      <c r="B101" s="305">
        <v>264578</v>
      </c>
      <c r="C101" s="305">
        <v>63405</v>
      </c>
      <c r="D101" s="75">
        <v>257727</v>
      </c>
      <c r="E101" s="75">
        <v>61053</v>
      </c>
      <c r="F101" s="75">
        <v>315013</v>
      </c>
      <c r="G101" s="75">
        <v>68129</v>
      </c>
      <c r="H101" s="75">
        <v>319587</v>
      </c>
      <c r="I101" s="75">
        <v>68160</v>
      </c>
      <c r="K101" s="316">
        <v>310546</v>
      </c>
      <c r="L101" s="316">
        <v>68148</v>
      </c>
      <c r="M101" s="316">
        <v>285054</v>
      </c>
      <c r="N101" s="316">
        <v>61202</v>
      </c>
      <c r="O101" s="316">
        <v>231985</v>
      </c>
      <c r="P101" s="316">
        <v>46372</v>
      </c>
      <c r="Q101" s="316">
        <v>227726</v>
      </c>
      <c r="R101" s="316">
        <v>46219</v>
      </c>
      <c r="T101" s="316">
        <v>257187</v>
      </c>
      <c r="U101" s="316">
        <v>52861</v>
      </c>
      <c r="V101" s="316">
        <v>265667</v>
      </c>
      <c r="W101" s="316">
        <v>53642</v>
      </c>
      <c r="X101" s="316">
        <v>300011</v>
      </c>
      <c r="Y101" s="316">
        <v>60408</v>
      </c>
      <c r="Z101" s="316">
        <v>285301</v>
      </c>
      <c r="AA101" s="316">
        <v>57837</v>
      </c>
      <c r="AC101" s="316">
        <v>235109</v>
      </c>
      <c r="AD101" s="316">
        <v>48780</v>
      </c>
      <c r="AE101" s="316">
        <v>261613</v>
      </c>
      <c r="AF101" s="316">
        <v>53372</v>
      </c>
      <c r="AG101" s="316">
        <v>282372</v>
      </c>
      <c r="AH101" s="316">
        <v>57481</v>
      </c>
      <c r="AI101" s="316">
        <v>289849</v>
      </c>
      <c r="AJ101" s="316">
        <v>59874</v>
      </c>
      <c r="AL101" s="75">
        <v>296794</v>
      </c>
      <c r="AM101" s="75">
        <v>62016</v>
      </c>
      <c r="AN101" s="75">
        <v>279751</v>
      </c>
      <c r="AO101" s="75">
        <v>56980</v>
      </c>
      <c r="AP101" s="75">
        <v>300731</v>
      </c>
      <c r="AQ101" s="75">
        <v>60371</v>
      </c>
      <c r="AR101" s="75">
        <v>310782</v>
      </c>
      <c r="AS101" s="75">
        <v>63315</v>
      </c>
      <c r="AU101" s="309">
        <v>310050</v>
      </c>
      <c r="AV101" s="309">
        <v>64096</v>
      </c>
      <c r="AW101" s="309">
        <v>288951</v>
      </c>
      <c r="AX101" s="309">
        <v>58590</v>
      </c>
      <c r="AY101" s="75">
        <v>270903</v>
      </c>
      <c r="AZ101" s="75">
        <v>54634</v>
      </c>
      <c r="BA101" s="75">
        <v>311235</v>
      </c>
      <c r="BB101" s="75">
        <v>63524</v>
      </c>
      <c r="BD101" s="75">
        <v>311822</v>
      </c>
      <c r="BE101" s="75">
        <v>64718</v>
      </c>
      <c r="BF101" s="75">
        <v>300383</v>
      </c>
      <c r="BG101" s="75">
        <v>61303</v>
      </c>
      <c r="BH101" s="75">
        <v>287039</v>
      </c>
      <c r="BI101" s="75">
        <v>57425</v>
      </c>
      <c r="BJ101" s="75">
        <v>298841</v>
      </c>
      <c r="BK101" s="75">
        <v>61255</v>
      </c>
      <c r="BM101" s="75">
        <v>280872</v>
      </c>
      <c r="BN101" s="75">
        <v>58512</v>
      </c>
      <c r="BO101" s="75">
        <v>286813</v>
      </c>
      <c r="BP101" s="75">
        <v>58349</v>
      </c>
      <c r="BQ101" s="75">
        <v>278108</v>
      </c>
      <c r="BR101" s="75">
        <v>56607</v>
      </c>
      <c r="BS101" s="75">
        <v>308030</v>
      </c>
      <c r="BT101" s="75">
        <v>59478</v>
      </c>
      <c r="BV101">
        <v>331423</v>
      </c>
      <c r="BW101">
        <v>65274</v>
      </c>
      <c r="BX101">
        <v>354109</v>
      </c>
      <c r="BY101">
        <v>71537</v>
      </c>
      <c r="BZ101">
        <v>308281</v>
      </c>
      <c r="CA101">
        <v>58965</v>
      </c>
      <c r="CB101">
        <v>335294</v>
      </c>
      <c r="CC101">
        <v>64520</v>
      </c>
      <c r="CE101">
        <v>400892</v>
      </c>
      <c r="CF101">
        <v>76688</v>
      </c>
      <c r="CG101" s="75">
        <v>296892</v>
      </c>
      <c r="CH101" s="75">
        <v>56348</v>
      </c>
      <c r="CI101" s="75">
        <v>415858</v>
      </c>
      <c r="CJ101" s="75">
        <v>78243</v>
      </c>
    </row>
    <row r="102" spans="1:88" x14ac:dyDescent="0.6">
      <c r="A102" s="33" t="s">
        <v>110</v>
      </c>
      <c r="B102" s="305">
        <v>212850</v>
      </c>
      <c r="C102" s="305">
        <v>54572</v>
      </c>
      <c r="D102" s="75">
        <v>184004</v>
      </c>
      <c r="E102" s="75">
        <v>45993</v>
      </c>
      <c r="F102" s="75">
        <v>261348</v>
      </c>
      <c r="G102" s="75">
        <v>55628</v>
      </c>
      <c r="H102" s="75">
        <v>289650</v>
      </c>
      <c r="I102" s="75">
        <v>59169</v>
      </c>
      <c r="K102" s="316">
        <v>243645</v>
      </c>
      <c r="L102" s="316">
        <v>52761</v>
      </c>
      <c r="M102" s="316">
        <v>185608</v>
      </c>
      <c r="N102" s="316">
        <v>37293</v>
      </c>
      <c r="O102" s="316">
        <v>236867</v>
      </c>
      <c r="P102" s="316">
        <v>46004</v>
      </c>
      <c r="Q102" s="316">
        <v>194880</v>
      </c>
      <c r="R102" s="316">
        <v>38843</v>
      </c>
      <c r="T102" s="316">
        <v>211678</v>
      </c>
      <c r="U102" s="316">
        <v>42456</v>
      </c>
      <c r="V102" s="316">
        <v>170998</v>
      </c>
      <c r="W102" s="316">
        <v>33164</v>
      </c>
      <c r="X102" s="316">
        <v>193148</v>
      </c>
      <c r="Y102" s="316">
        <v>37205</v>
      </c>
      <c r="Z102" s="316">
        <v>184971</v>
      </c>
      <c r="AA102" s="316">
        <v>35923</v>
      </c>
      <c r="AC102" s="316">
        <v>191149</v>
      </c>
      <c r="AD102" s="316">
        <v>37449</v>
      </c>
      <c r="AE102" s="316">
        <v>187361</v>
      </c>
      <c r="AF102" s="316">
        <v>36430</v>
      </c>
      <c r="AG102" s="316">
        <v>203600</v>
      </c>
      <c r="AH102" s="316">
        <v>39729</v>
      </c>
      <c r="AI102" s="316">
        <v>191624</v>
      </c>
      <c r="AJ102" s="316">
        <v>37564</v>
      </c>
      <c r="AL102" s="75">
        <v>204641</v>
      </c>
      <c r="AM102" s="75">
        <v>40987</v>
      </c>
      <c r="AN102" s="75">
        <v>215363</v>
      </c>
      <c r="AO102" s="75">
        <v>42520</v>
      </c>
      <c r="AP102" s="75">
        <v>202513</v>
      </c>
      <c r="AQ102" s="75">
        <v>39181</v>
      </c>
      <c r="AR102" s="75">
        <v>216453</v>
      </c>
      <c r="AS102" s="75">
        <v>43082</v>
      </c>
      <c r="AU102" s="309">
        <v>236372</v>
      </c>
      <c r="AV102" s="309">
        <v>47161</v>
      </c>
      <c r="AW102" s="309">
        <v>218018</v>
      </c>
      <c r="AX102" s="309">
        <v>42439</v>
      </c>
      <c r="AY102" s="75">
        <v>196579</v>
      </c>
      <c r="AZ102" s="75">
        <v>38458</v>
      </c>
      <c r="BA102" s="75">
        <v>228658</v>
      </c>
      <c r="BB102" s="75">
        <v>45022</v>
      </c>
      <c r="BD102" s="75">
        <v>242880</v>
      </c>
      <c r="BE102" s="75">
        <v>48375</v>
      </c>
      <c r="BF102" s="75">
        <v>221116</v>
      </c>
      <c r="BG102" s="75">
        <v>43048</v>
      </c>
      <c r="BH102" s="75">
        <v>244036</v>
      </c>
      <c r="BI102" s="75">
        <v>48012</v>
      </c>
      <c r="BJ102" s="75">
        <v>268925</v>
      </c>
      <c r="BK102" s="75">
        <v>52632</v>
      </c>
      <c r="BM102" s="75">
        <v>240075</v>
      </c>
      <c r="BN102" s="75">
        <v>47715</v>
      </c>
      <c r="BO102" s="75">
        <v>205486</v>
      </c>
      <c r="BP102" s="75">
        <v>41009</v>
      </c>
      <c r="BQ102" s="75">
        <v>225977</v>
      </c>
      <c r="BR102" s="75">
        <v>44360</v>
      </c>
      <c r="BS102" s="75">
        <v>206196</v>
      </c>
      <c r="BT102" s="75">
        <v>39303</v>
      </c>
      <c r="BV102">
        <v>229229</v>
      </c>
      <c r="BW102">
        <v>44288</v>
      </c>
      <c r="BX102">
        <v>239310</v>
      </c>
      <c r="BY102">
        <v>46833</v>
      </c>
      <c r="BZ102">
        <v>229893</v>
      </c>
      <c r="CA102">
        <v>42431</v>
      </c>
      <c r="CB102">
        <v>244460</v>
      </c>
      <c r="CC102">
        <v>46567</v>
      </c>
      <c r="CE102">
        <v>352599</v>
      </c>
      <c r="CF102">
        <v>65606</v>
      </c>
      <c r="CG102" s="75">
        <v>1184880</v>
      </c>
      <c r="CH102" s="75">
        <v>358117</v>
      </c>
      <c r="CI102" s="75">
        <v>300114</v>
      </c>
      <c r="CJ102" s="75">
        <v>54262</v>
      </c>
    </row>
    <row r="103" spans="1:88" x14ac:dyDescent="0.6">
      <c r="A103" s="33" t="s">
        <v>111</v>
      </c>
      <c r="B103" s="306">
        <v>0</v>
      </c>
      <c r="C103" s="306">
        <v>0</v>
      </c>
      <c r="H103">
        <v>0</v>
      </c>
      <c r="I103">
        <v>0</v>
      </c>
      <c r="K103" s="317">
        <v>0</v>
      </c>
      <c r="L103" s="317">
        <v>0</v>
      </c>
      <c r="M103" s="317">
        <v>0</v>
      </c>
      <c r="N103" s="317">
        <v>0</v>
      </c>
      <c r="O103" s="317">
        <v>0</v>
      </c>
      <c r="P103" s="317">
        <v>0</v>
      </c>
      <c r="Q103" s="317">
        <v>30</v>
      </c>
      <c r="R103" s="317">
        <v>610</v>
      </c>
      <c r="T103" s="317">
        <v>0</v>
      </c>
      <c r="U103" s="317">
        <v>0</v>
      </c>
      <c r="V103" s="317">
        <v>0</v>
      </c>
      <c r="W103" s="317">
        <v>0</v>
      </c>
      <c r="X103" s="317">
        <v>0</v>
      </c>
      <c r="Y103" s="317">
        <v>0</v>
      </c>
      <c r="Z103" s="317">
        <v>0</v>
      </c>
      <c r="AA103" s="317">
        <v>0</v>
      </c>
      <c r="AC103" s="317">
        <v>0</v>
      </c>
      <c r="AD103" s="317">
        <v>0</v>
      </c>
      <c r="AE103" s="317">
        <v>0</v>
      </c>
      <c r="AF103" s="317">
        <v>0</v>
      </c>
      <c r="AG103" s="317">
        <v>0</v>
      </c>
      <c r="AH103" s="317">
        <v>0</v>
      </c>
      <c r="AI103" s="317">
        <v>0</v>
      </c>
      <c r="AJ103" s="317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U103" s="308">
        <v>0</v>
      </c>
      <c r="AV103" s="308">
        <v>0</v>
      </c>
      <c r="AW103" s="308">
        <v>0</v>
      </c>
      <c r="AX103" s="308">
        <v>0</v>
      </c>
    </row>
    <row r="104" spans="1:88" x14ac:dyDescent="0.6">
      <c r="A104" s="33" t="s">
        <v>112</v>
      </c>
      <c r="B104" s="305">
        <v>464259</v>
      </c>
      <c r="C104" s="305">
        <v>290296</v>
      </c>
      <c r="D104" s="75">
        <v>461878</v>
      </c>
      <c r="E104" s="75">
        <v>277407</v>
      </c>
      <c r="F104" s="75">
        <v>590986</v>
      </c>
      <c r="G104" s="75">
        <v>261490</v>
      </c>
      <c r="H104" s="75">
        <v>627877</v>
      </c>
      <c r="I104" s="75">
        <v>286803</v>
      </c>
      <c r="K104" s="316">
        <v>666361</v>
      </c>
      <c r="L104" s="316">
        <v>309656</v>
      </c>
      <c r="M104" s="316">
        <v>708622</v>
      </c>
      <c r="N104" s="316">
        <v>311866</v>
      </c>
      <c r="O104" s="316">
        <v>681340</v>
      </c>
      <c r="P104" s="316">
        <v>282353</v>
      </c>
      <c r="Q104" s="316">
        <v>676315</v>
      </c>
      <c r="R104" s="316">
        <v>279379</v>
      </c>
      <c r="T104" s="316">
        <v>693573</v>
      </c>
      <c r="U104" s="316">
        <v>287589</v>
      </c>
      <c r="V104" s="316">
        <v>716182</v>
      </c>
      <c r="W104" s="316">
        <v>295975</v>
      </c>
      <c r="X104" s="316">
        <v>713361</v>
      </c>
      <c r="Y104" s="316">
        <v>294601</v>
      </c>
      <c r="Z104" s="316">
        <v>659033</v>
      </c>
      <c r="AA104" s="316">
        <v>273031</v>
      </c>
      <c r="AC104" s="316">
        <v>703220</v>
      </c>
      <c r="AD104" s="316">
        <v>301104</v>
      </c>
      <c r="AE104" s="316">
        <v>741692</v>
      </c>
      <c r="AF104" s="316">
        <v>305726</v>
      </c>
      <c r="AG104" s="316">
        <v>735351</v>
      </c>
      <c r="AH104" s="316">
        <v>303795</v>
      </c>
      <c r="AI104" s="316">
        <v>717234</v>
      </c>
      <c r="AJ104" s="316">
        <v>297158</v>
      </c>
      <c r="AL104" s="75">
        <v>701289</v>
      </c>
      <c r="AM104" s="75">
        <v>290978</v>
      </c>
      <c r="AN104" s="75">
        <v>718131</v>
      </c>
      <c r="AO104" s="75">
        <v>295751</v>
      </c>
      <c r="AP104" s="75">
        <v>758710</v>
      </c>
      <c r="AQ104" s="75">
        <v>310941</v>
      </c>
      <c r="AR104" s="75">
        <v>657342</v>
      </c>
      <c r="AS104" s="75">
        <v>274557</v>
      </c>
      <c r="AU104" s="309">
        <v>709936</v>
      </c>
      <c r="AV104" s="309">
        <v>301263</v>
      </c>
      <c r="AW104" s="309">
        <v>743980</v>
      </c>
      <c r="AX104" s="309">
        <v>304136</v>
      </c>
      <c r="AY104" s="75">
        <v>625287</v>
      </c>
      <c r="AZ104" s="75">
        <v>255766</v>
      </c>
      <c r="BA104" s="75">
        <v>714141</v>
      </c>
      <c r="BB104" s="75">
        <v>299841</v>
      </c>
      <c r="BD104" s="75">
        <v>742066</v>
      </c>
      <c r="BE104" s="75">
        <v>309666</v>
      </c>
      <c r="BF104" s="75">
        <v>770504</v>
      </c>
      <c r="BG104" s="75">
        <v>318661</v>
      </c>
      <c r="BH104" s="75">
        <v>809836</v>
      </c>
      <c r="BI104" s="75">
        <v>332131</v>
      </c>
      <c r="BJ104" s="75">
        <v>535219</v>
      </c>
      <c r="BK104" s="75">
        <v>222351</v>
      </c>
      <c r="BM104" s="75">
        <v>746907</v>
      </c>
      <c r="BN104" s="75">
        <v>314873</v>
      </c>
      <c r="BO104" s="75">
        <v>730306</v>
      </c>
      <c r="BP104" s="75">
        <v>301198</v>
      </c>
      <c r="BQ104" s="75">
        <v>760820</v>
      </c>
      <c r="BR104" s="75">
        <v>313768</v>
      </c>
      <c r="BS104" s="75">
        <v>725502</v>
      </c>
      <c r="BT104" s="75">
        <v>274105</v>
      </c>
      <c r="BV104">
        <v>800103</v>
      </c>
      <c r="BW104">
        <v>311662</v>
      </c>
      <c r="BX104">
        <v>803886</v>
      </c>
      <c r="BY104">
        <v>306816</v>
      </c>
      <c r="BZ104">
        <v>784782</v>
      </c>
      <c r="CA104">
        <v>299399</v>
      </c>
      <c r="CB104">
        <v>798063</v>
      </c>
      <c r="CC104">
        <v>296612</v>
      </c>
      <c r="CE104">
        <v>1074289</v>
      </c>
      <c r="CF104">
        <v>357514</v>
      </c>
      <c r="CG104" s="75">
        <v>735167</v>
      </c>
      <c r="CH104" s="75">
        <v>265793</v>
      </c>
      <c r="CI104" s="75">
        <v>1256499</v>
      </c>
      <c r="CJ104" s="75">
        <v>367032</v>
      </c>
    </row>
    <row r="105" spans="1:88" x14ac:dyDescent="0.6">
      <c r="A105" s="33" t="s">
        <v>113</v>
      </c>
      <c r="B105" s="305">
        <v>29911</v>
      </c>
      <c r="C105" s="305">
        <v>203867</v>
      </c>
      <c r="D105" s="75">
        <v>31472</v>
      </c>
      <c r="E105" s="75">
        <v>203446</v>
      </c>
      <c r="F105" s="75">
        <v>331889</v>
      </c>
      <c r="G105" s="75">
        <v>196119</v>
      </c>
      <c r="H105" s="75">
        <v>311899</v>
      </c>
      <c r="I105" s="75">
        <v>186795</v>
      </c>
      <c r="K105" s="316">
        <v>334234</v>
      </c>
      <c r="L105" s="316">
        <v>214470</v>
      </c>
      <c r="M105" s="316">
        <v>345357</v>
      </c>
      <c r="N105" s="316">
        <v>218022</v>
      </c>
      <c r="O105" s="316">
        <v>345563</v>
      </c>
      <c r="P105" s="316">
        <v>176860</v>
      </c>
      <c r="Q105" s="316">
        <v>319296</v>
      </c>
      <c r="R105" s="316">
        <v>167189</v>
      </c>
      <c r="T105" s="316">
        <v>314913</v>
      </c>
      <c r="U105" s="316">
        <v>163782</v>
      </c>
      <c r="V105" s="316">
        <v>360183</v>
      </c>
      <c r="W105" s="316">
        <v>187766</v>
      </c>
      <c r="X105" s="316">
        <v>340359</v>
      </c>
      <c r="Y105" s="316">
        <v>176994</v>
      </c>
      <c r="Z105" s="316">
        <v>351771</v>
      </c>
      <c r="AA105" s="316">
        <v>182025</v>
      </c>
      <c r="AC105" s="316">
        <v>343992</v>
      </c>
      <c r="AD105" s="316">
        <v>179603</v>
      </c>
      <c r="AE105" s="316">
        <v>353203</v>
      </c>
      <c r="AF105" s="316">
        <v>184374</v>
      </c>
      <c r="AG105" s="316">
        <v>370961</v>
      </c>
      <c r="AH105" s="316">
        <v>192560</v>
      </c>
      <c r="AI105" s="316">
        <v>328129</v>
      </c>
      <c r="AJ105" s="316">
        <v>171135</v>
      </c>
      <c r="AL105" s="75">
        <v>350182</v>
      </c>
      <c r="AM105" s="75">
        <v>183425</v>
      </c>
      <c r="AN105" s="75">
        <v>361905</v>
      </c>
      <c r="AO105" s="75">
        <v>189693</v>
      </c>
      <c r="AP105" s="75">
        <v>359883</v>
      </c>
      <c r="AQ105" s="75">
        <v>185983</v>
      </c>
      <c r="AR105" s="75">
        <v>364536</v>
      </c>
      <c r="AS105" s="75">
        <v>194471</v>
      </c>
      <c r="AU105" s="309">
        <v>355969</v>
      </c>
      <c r="AV105" s="309">
        <v>186816</v>
      </c>
      <c r="AW105" s="309">
        <v>355049</v>
      </c>
      <c r="AX105" s="309">
        <v>181422</v>
      </c>
      <c r="AY105" s="75">
        <v>385691</v>
      </c>
      <c r="AZ105" s="75">
        <v>199116</v>
      </c>
      <c r="BA105" s="75">
        <v>373365</v>
      </c>
      <c r="BB105" s="75">
        <v>195397</v>
      </c>
      <c r="BD105" s="75">
        <v>360283</v>
      </c>
      <c r="BE105" s="75">
        <v>190056</v>
      </c>
      <c r="BF105" s="75">
        <v>398179</v>
      </c>
      <c r="BG105" s="75">
        <v>199600</v>
      </c>
      <c r="BH105" s="75">
        <v>350309</v>
      </c>
      <c r="BI105" s="75">
        <v>179484</v>
      </c>
      <c r="BJ105" s="75">
        <v>363277</v>
      </c>
      <c r="BK105" s="75">
        <v>190460</v>
      </c>
      <c r="BM105" s="75">
        <v>366584</v>
      </c>
      <c r="BN105" s="75">
        <v>195856</v>
      </c>
      <c r="BO105" s="75">
        <v>367439</v>
      </c>
      <c r="BP105" s="75">
        <v>190384</v>
      </c>
      <c r="BQ105" s="75">
        <v>358916</v>
      </c>
      <c r="BR105" s="75">
        <v>184748</v>
      </c>
      <c r="BS105" s="75">
        <v>433270</v>
      </c>
      <c r="BT105" s="75">
        <v>195396</v>
      </c>
      <c r="BV105">
        <v>421417</v>
      </c>
      <c r="BW105">
        <v>191683</v>
      </c>
      <c r="BX105">
        <v>488476</v>
      </c>
      <c r="BY105">
        <v>222651</v>
      </c>
      <c r="BZ105">
        <v>459687</v>
      </c>
      <c r="CA105">
        <v>206879</v>
      </c>
      <c r="CB105">
        <v>452657</v>
      </c>
      <c r="CC105">
        <v>205900</v>
      </c>
      <c r="CE105">
        <v>678992</v>
      </c>
      <c r="CF105">
        <v>262054</v>
      </c>
      <c r="CG105" s="75">
        <v>790337</v>
      </c>
      <c r="CH105" s="75">
        <v>188727</v>
      </c>
      <c r="CI105" s="75">
        <v>716500</v>
      </c>
      <c r="CJ105" s="75">
        <v>256455</v>
      </c>
    </row>
    <row r="106" spans="1:88" x14ac:dyDescent="0.6">
      <c r="A106" s="33" t="s">
        <v>114</v>
      </c>
      <c r="B106" s="306">
        <v>0</v>
      </c>
      <c r="C106" s="306">
        <v>0</v>
      </c>
      <c r="H106" s="75">
        <v>7476</v>
      </c>
      <c r="I106" s="75">
        <v>3282</v>
      </c>
      <c r="K106" s="316">
        <v>3216</v>
      </c>
      <c r="L106" s="316">
        <v>1398</v>
      </c>
      <c r="M106" s="317">
        <v>0</v>
      </c>
      <c r="N106" s="317">
        <v>0</v>
      </c>
      <c r="O106" s="317">
        <v>0</v>
      </c>
      <c r="P106" s="317">
        <v>0</v>
      </c>
      <c r="Q106" s="316">
        <v>3750</v>
      </c>
      <c r="R106" s="316">
        <v>1686</v>
      </c>
      <c r="T106" s="317">
        <v>290</v>
      </c>
      <c r="U106" s="317">
        <v>126</v>
      </c>
      <c r="V106" s="317">
        <v>0</v>
      </c>
      <c r="W106" s="317">
        <v>0</v>
      </c>
      <c r="X106" s="317">
        <v>0</v>
      </c>
      <c r="Y106" s="317">
        <v>0</v>
      </c>
      <c r="Z106" s="316">
        <v>5416</v>
      </c>
      <c r="AA106" s="316">
        <v>2384</v>
      </c>
      <c r="AC106" s="316">
        <v>6581</v>
      </c>
      <c r="AD106" s="316">
        <v>2887</v>
      </c>
      <c r="AE106" s="317">
        <v>0</v>
      </c>
      <c r="AF106" s="317">
        <v>0</v>
      </c>
      <c r="AG106" s="317">
        <v>0</v>
      </c>
      <c r="AH106" s="317">
        <v>0</v>
      </c>
      <c r="AI106" s="316">
        <v>7204</v>
      </c>
      <c r="AJ106" s="316">
        <v>3164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 s="75">
        <v>19734</v>
      </c>
      <c r="AS106" s="75">
        <v>8703</v>
      </c>
      <c r="AU106" s="308">
        <v>0</v>
      </c>
      <c r="AV106" s="308">
        <v>0</v>
      </c>
      <c r="AW106" s="308">
        <v>0</v>
      </c>
      <c r="AX106" s="308">
        <v>0</v>
      </c>
      <c r="AY106">
        <v>0</v>
      </c>
      <c r="AZ106">
        <v>0</v>
      </c>
      <c r="BA106" s="75">
        <v>22429</v>
      </c>
      <c r="BB106" s="75">
        <v>9919</v>
      </c>
      <c r="BD106" s="75">
        <v>10401</v>
      </c>
      <c r="BE106" s="75">
        <v>4646</v>
      </c>
      <c r="BF106" s="75"/>
      <c r="BG106" s="75"/>
      <c r="BH106" s="75">
        <v>0</v>
      </c>
      <c r="BI106" s="75">
        <v>0</v>
      </c>
      <c r="BJ106" s="75">
        <v>22434</v>
      </c>
      <c r="BK106" s="75">
        <v>10067</v>
      </c>
      <c r="BM106" s="75">
        <v>11468</v>
      </c>
      <c r="BN106" s="75">
        <v>5090</v>
      </c>
      <c r="BO106">
        <v>0</v>
      </c>
      <c r="BP106">
        <v>0</v>
      </c>
      <c r="BQ106">
        <v>0</v>
      </c>
      <c r="BR106">
        <v>0</v>
      </c>
      <c r="BS106" s="75">
        <v>22352</v>
      </c>
      <c r="BT106" s="75">
        <v>9066</v>
      </c>
      <c r="BV106">
        <v>16944</v>
      </c>
      <c r="BW106">
        <v>6844</v>
      </c>
      <c r="CB106">
        <v>33171</v>
      </c>
      <c r="CC106">
        <v>13543</v>
      </c>
      <c r="CE106">
        <v>9295</v>
      </c>
      <c r="CF106">
        <v>3716</v>
      </c>
      <c r="CG106" s="75">
        <v>720622</v>
      </c>
      <c r="CH106" s="75">
        <v>139977</v>
      </c>
    </row>
    <row r="107" spans="1:88" x14ac:dyDescent="0.6">
      <c r="A107" s="33" t="s">
        <v>115</v>
      </c>
      <c r="B107" s="306">
        <v>0</v>
      </c>
      <c r="C107" s="306">
        <v>0</v>
      </c>
      <c r="H107">
        <v>0</v>
      </c>
      <c r="I107">
        <v>0</v>
      </c>
      <c r="K107" s="317">
        <v>0</v>
      </c>
      <c r="L107" s="317">
        <v>0</v>
      </c>
      <c r="M107" s="317">
        <v>0</v>
      </c>
      <c r="N107" s="317">
        <v>0</v>
      </c>
      <c r="O107" s="317">
        <v>0</v>
      </c>
      <c r="P107" s="317">
        <v>0</v>
      </c>
      <c r="Q107" s="317">
        <v>0</v>
      </c>
      <c r="R107" s="317">
        <v>0</v>
      </c>
      <c r="T107" s="317">
        <v>0</v>
      </c>
      <c r="U107" s="317">
        <v>0</v>
      </c>
      <c r="V107" s="317">
        <v>0</v>
      </c>
      <c r="W107" s="317">
        <v>0</v>
      </c>
      <c r="X107" s="317">
        <v>0</v>
      </c>
      <c r="Y107" s="317">
        <v>0</v>
      </c>
      <c r="Z107" s="317">
        <v>0</v>
      </c>
      <c r="AA107" s="317">
        <v>0</v>
      </c>
      <c r="AC107" s="317">
        <v>0</v>
      </c>
      <c r="AD107" s="317">
        <v>0</v>
      </c>
      <c r="AE107" s="317">
        <v>0</v>
      </c>
      <c r="AF107" s="317">
        <v>0</v>
      </c>
      <c r="AG107" s="317">
        <v>0</v>
      </c>
      <c r="AH107" s="317">
        <v>0</v>
      </c>
      <c r="AI107" s="317">
        <v>0</v>
      </c>
      <c r="AJ107" s="31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U107" s="308">
        <v>0</v>
      </c>
      <c r="AV107" s="308">
        <v>0</v>
      </c>
      <c r="AW107" s="308">
        <v>0</v>
      </c>
      <c r="AX107" s="308">
        <v>0</v>
      </c>
    </row>
    <row r="108" spans="1:88" x14ac:dyDescent="0.6">
      <c r="A108" s="33" t="s">
        <v>116</v>
      </c>
      <c r="B108" s="306">
        <v>0</v>
      </c>
      <c r="C108" s="306">
        <v>0</v>
      </c>
      <c r="H108">
        <v>0</v>
      </c>
      <c r="I108">
        <v>0</v>
      </c>
      <c r="K108" s="317">
        <v>0</v>
      </c>
      <c r="L108" s="317">
        <v>0</v>
      </c>
      <c r="M108" s="317">
        <v>0</v>
      </c>
      <c r="N108" s="317">
        <v>0</v>
      </c>
      <c r="O108" s="317">
        <v>0</v>
      </c>
      <c r="P108" s="317">
        <v>0</v>
      </c>
      <c r="Q108" s="317">
        <v>725</v>
      </c>
      <c r="R108" s="317">
        <v>318</v>
      </c>
      <c r="T108" s="317">
        <v>0</v>
      </c>
      <c r="U108" s="317">
        <v>0</v>
      </c>
      <c r="V108" s="317">
        <v>0</v>
      </c>
      <c r="W108" s="317">
        <v>0</v>
      </c>
      <c r="X108" s="317">
        <v>0</v>
      </c>
      <c r="Y108" s="317">
        <v>0</v>
      </c>
      <c r="Z108" s="316">
        <v>1726</v>
      </c>
      <c r="AA108" s="317">
        <v>750</v>
      </c>
      <c r="AC108" s="317">
        <v>627</v>
      </c>
      <c r="AD108" s="317">
        <v>282</v>
      </c>
      <c r="AE108" s="317">
        <v>0</v>
      </c>
      <c r="AF108" s="317">
        <v>0</v>
      </c>
      <c r="AG108" s="317">
        <v>0</v>
      </c>
      <c r="AH108" s="317">
        <v>0</v>
      </c>
      <c r="AI108" s="317">
        <v>916</v>
      </c>
      <c r="AJ108" s="317">
        <v>398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 s="75">
        <v>2301</v>
      </c>
      <c r="AS108" s="75">
        <v>1002</v>
      </c>
      <c r="AU108" s="308">
        <v>0</v>
      </c>
      <c r="AV108" s="308">
        <v>0</v>
      </c>
      <c r="AW108" s="308">
        <v>0</v>
      </c>
      <c r="AX108" s="308">
        <v>0</v>
      </c>
      <c r="AY108">
        <v>0</v>
      </c>
      <c r="AZ108">
        <v>0</v>
      </c>
      <c r="BA108" s="75">
        <v>1436</v>
      </c>
      <c r="BB108">
        <v>630</v>
      </c>
      <c r="BD108" s="75">
        <v>1810</v>
      </c>
      <c r="BE108">
        <v>790</v>
      </c>
      <c r="BH108">
        <v>0</v>
      </c>
      <c r="BI108">
        <v>0</v>
      </c>
      <c r="BJ108" s="75">
        <v>4000</v>
      </c>
      <c r="BK108" s="75">
        <v>1769</v>
      </c>
      <c r="BM108">
        <v>773</v>
      </c>
      <c r="BN108">
        <v>336</v>
      </c>
      <c r="BO108">
        <v>0</v>
      </c>
      <c r="BP108">
        <v>0</v>
      </c>
      <c r="BQ108">
        <v>0</v>
      </c>
      <c r="BR108">
        <v>0</v>
      </c>
      <c r="BS108" s="75">
        <v>2472</v>
      </c>
      <c r="BT108" s="75">
        <v>1004</v>
      </c>
      <c r="CB108">
        <v>3811</v>
      </c>
      <c r="CC108">
        <v>1576</v>
      </c>
    </row>
    <row r="109" spans="1:88" x14ac:dyDescent="0.6">
      <c r="A109" s="32" t="s">
        <v>117</v>
      </c>
      <c r="B109" s="306">
        <v>0</v>
      </c>
      <c r="C109" s="306">
        <v>0</v>
      </c>
      <c r="K109">
        <v>0</v>
      </c>
      <c r="L109">
        <v>0</v>
      </c>
      <c r="M109">
        <v>0</v>
      </c>
      <c r="N109">
        <v>0</v>
      </c>
      <c r="AY109">
        <v>0</v>
      </c>
      <c r="AZ109">
        <v>0</v>
      </c>
      <c r="BA109" s="75">
        <v>3728</v>
      </c>
      <c r="BB109" s="75">
        <v>2414</v>
      </c>
      <c r="BD109" s="75">
        <v>205</v>
      </c>
      <c r="BE109" s="75">
        <v>141</v>
      </c>
      <c r="BF109" s="75"/>
      <c r="BG109" s="75"/>
      <c r="BH109" s="75">
        <v>0</v>
      </c>
      <c r="BI109" s="75">
        <v>0</v>
      </c>
      <c r="BJ109" s="75">
        <v>6675</v>
      </c>
      <c r="BK109" s="75">
        <v>4357</v>
      </c>
      <c r="BS109" s="75">
        <v>12974</v>
      </c>
      <c r="BT109" s="75">
        <v>6915</v>
      </c>
      <c r="BV109">
        <v>6116</v>
      </c>
      <c r="BW109">
        <v>3207</v>
      </c>
      <c r="CB109">
        <v>14251</v>
      </c>
      <c r="CC109">
        <v>7621</v>
      </c>
      <c r="CE109">
        <v>1138</v>
      </c>
      <c r="CF109">
        <v>637</v>
      </c>
      <c r="CG109" s="75">
        <v>146028</v>
      </c>
      <c r="CH109" s="75">
        <v>35413</v>
      </c>
    </row>
    <row r="110" spans="1:88" x14ac:dyDescent="0.6">
      <c r="A110" s="33" t="s">
        <v>118</v>
      </c>
      <c r="B110" s="305">
        <v>479905</v>
      </c>
      <c r="C110" s="305">
        <v>170877</v>
      </c>
      <c r="D110" s="75">
        <v>411144</v>
      </c>
      <c r="E110" s="75">
        <v>139169</v>
      </c>
      <c r="F110" s="75">
        <v>523957</v>
      </c>
      <c r="G110" s="75">
        <v>148411</v>
      </c>
      <c r="H110" s="75">
        <v>542505</v>
      </c>
      <c r="I110" s="75">
        <v>158464</v>
      </c>
      <c r="K110" s="316">
        <v>564429</v>
      </c>
      <c r="L110" s="316">
        <v>169244</v>
      </c>
      <c r="M110" s="316">
        <v>479071</v>
      </c>
      <c r="N110" s="316">
        <v>141872</v>
      </c>
      <c r="O110" s="316">
        <v>482031</v>
      </c>
      <c r="P110" s="316">
        <v>129986</v>
      </c>
      <c r="Q110" s="316">
        <v>459250</v>
      </c>
      <c r="R110" s="316">
        <v>125483</v>
      </c>
      <c r="T110" s="316">
        <v>450411</v>
      </c>
      <c r="U110" s="316">
        <v>124018</v>
      </c>
      <c r="V110" s="316">
        <v>459900</v>
      </c>
      <c r="W110" s="316">
        <v>126781</v>
      </c>
      <c r="X110" s="316">
        <v>463702</v>
      </c>
      <c r="Y110" s="316">
        <v>126799</v>
      </c>
      <c r="Z110" s="316">
        <v>517187</v>
      </c>
      <c r="AA110" s="316">
        <v>142385</v>
      </c>
      <c r="AC110" s="316">
        <v>461754</v>
      </c>
      <c r="AD110" s="316">
        <v>126617</v>
      </c>
      <c r="AE110" s="316">
        <v>487779</v>
      </c>
      <c r="AF110" s="316">
        <v>133144</v>
      </c>
      <c r="AG110" s="316">
        <v>516506</v>
      </c>
      <c r="AH110" s="316">
        <v>140437</v>
      </c>
      <c r="AI110" s="316">
        <v>539946</v>
      </c>
      <c r="AJ110" s="316">
        <v>148602</v>
      </c>
      <c r="AL110" s="75">
        <v>2005985</v>
      </c>
      <c r="AM110" s="75">
        <v>147725</v>
      </c>
      <c r="AN110" s="75">
        <v>521123</v>
      </c>
      <c r="AO110" s="75">
        <v>144256</v>
      </c>
      <c r="AP110" s="75">
        <v>505228</v>
      </c>
      <c r="AQ110" s="75">
        <v>139518</v>
      </c>
      <c r="AR110" s="75">
        <v>578122</v>
      </c>
      <c r="AS110" s="75">
        <v>160504</v>
      </c>
      <c r="AU110" s="309">
        <v>531327</v>
      </c>
      <c r="AV110" s="309">
        <v>147904</v>
      </c>
      <c r="AW110" s="309">
        <v>515803</v>
      </c>
      <c r="AX110" s="309">
        <v>140481</v>
      </c>
      <c r="AY110" s="75">
        <v>525841</v>
      </c>
      <c r="AZ110" s="75">
        <v>142084</v>
      </c>
      <c r="BA110" s="75">
        <v>578045</v>
      </c>
      <c r="BB110" s="75">
        <v>158207</v>
      </c>
      <c r="BD110" s="75">
        <v>534367</v>
      </c>
      <c r="BE110" s="75">
        <v>148469</v>
      </c>
      <c r="BF110" s="75">
        <v>520739</v>
      </c>
      <c r="BG110" s="75">
        <v>142474</v>
      </c>
      <c r="BH110" s="75">
        <v>565665</v>
      </c>
      <c r="BI110" s="75">
        <v>154519</v>
      </c>
      <c r="BJ110" s="75">
        <v>584375</v>
      </c>
      <c r="BK110" s="75">
        <v>161280</v>
      </c>
      <c r="BM110" s="75">
        <v>587714</v>
      </c>
      <c r="BN110" s="75">
        <v>162749</v>
      </c>
      <c r="BO110" s="75">
        <v>627337</v>
      </c>
      <c r="BP110" s="75">
        <v>172100</v>
      </c>
      <c r="BQ110" s="75">
        <v>555955</v>
      </c>
      <c r="BR110" s="75">
        <v>151763</v>
      </c>
      <c r="BS110" s="75">
        <v>627376</v>
      </c>
      <c r="BT110" s="75">
        <v>165396</v>
      </c>
      <c r="BV110">
        <v>719274</v>
      </c>
      <c r="BW110">
        <v>188900</v>
      </c>
      <c r="BX110">
        <v>626552</v>
      </c>
      <c r="BY110">
        <v>166643</v>
      </c>
      <c r="BZ110">
        <v>660918</v>
      </c>
      <c r="CA110">
        <v>172176</v>
      </c>
      <c r="CB110">
        <v>666127</v>
      </c>
      <c r="CC110">
        <v>174924</v>
      </c>
      <c r="CE110">
        <v>772425</v>
      </c>
      <c r="CF110">
        <v>192475</v>
      </c>
      <c r="CG110" s="75">
        <v>163975</v>
      </c>
      <c r="CH110" s="75">
        <v>56284</v>
      </c>
      <c r="CI110" s="75">
        <v>883413</v>
      </c>
      <c r="CJ110" s="75">
        <v>205763</v>
      </c>
    </row>
    <row r="111" spans="1:88" x14ac:dyDescent="0.6">
      <c r="A111" s="33" t="s">
        <v>119</v>
      </c>
      <c r="B111" s="305">
        <v>144148</v>
      </c>
      <c r="C111" s="305">
        <v>32060</v>
      </c>
      <c r="D111" s="75">
        <v>130345</v>
      </c>
      <c r="E111" s="75">
        <v>28864</v>
      </c>
      <c r="F111" s="75">
        <v>161971</v>
      </c>
      <c r="G111" s="75">
        <v>32990</v>
      </c>
      <c r="H111" s="75">
        <v>179711</v>
      </c>
      <c r="I111" s="75">
        <v>36420</v>
      </c>
      <c r="K111" s="316">
        <v>152275</v>
      </c>
      <c r="L111" s="316">
        <v>32549</v>
      </c>
      <c r="M111" s="316">
        <v>145540</v>
      </c>
      <c r="N111" s="316">
        <v>29230</v>
      </c>
      <c r="O111" s="316">
        <v>131099</v>
      </c>
      <c r="P111" s="316">
        <v>24920</v>
      </c>
      <c r="Q111" s="316">
        <v>149607</v>
      </c>
      <c r="R111" s="316">
        <v>28377</v>
      </c>
      <c r="T111" s="316">
        <v>131029</v>
      </c>
      <c r="U111" s="316">
        <v>25102</v>
      </c>
      <c r="V111" s="316">
        <v>123750</v>
      </c>
      <c r="W111" s="316">
        <v>23640</v>
      </c>
      <c r="X111" s="316">
        <v>159366</v>
      </c>
      <c r="Y111" s="316">
        <v>29919</v>
      </c>
      <c r="Z111" s="316">
        <v>129461</v>
      </c>
      <c r="AA111" s="316">
        <v>24730</v>
      </c>
      <c r="AC111" s="316">
        <v>168915</v>
      </c>
      <c r="AD111" s="316">
        <v>32425</v>
      </c>
      <c r="AE111" s="316">
        <v>131125</v>
      </c>
      <c r="AF111" s="316">
        <v>24849</v>
      </c>
      <c r="AG111" s="316">
        <v>191246</v>
      </c>
      <c r="AH111" s="316">
        <v>36698</v>
      </c>
      <c r="AI111" s="316">
        <v>195085</v>
      </c>
      <c r="AJ111" s="316">
        <v>38125</v>
      </c>
      <c r="AL111" s="75">
        <v>157941</v>
      </c>
      <c r="AM111" s="75">
        <v>30506</v>
      </c>
      <c r="AN111" s="75">
        <v>166058</v>
      </c>
      <c r="AO111" s="75">
        <v>32479</v>
      </c>
      <c r="AP111" s="75">
        <v>164600</v>
      </c>
      <c r="AQ111" s="75">
        <v>31339</v>
      </c>
      <c r="AR111" s="75">
        <v>162249</v>
      </c>
      <c r="AS111" s="75">
        <v>31232</v>
      </c>
      <c r="AU111" s="309">
        <v>174864</v>
      </c>
      <c r="AV111" s="309">
        <v>33955</v>
      </c>
      <c r="AW111" s="309">
        <v>163715</v>
      </c>
      <c r="AX111" s="309">
        <v>31830</v>
      </c>
      <c r="AY111" s="75">
        <v>160436</v>
      </c>
      <c r="AZ111" s="75">
        <v>30715</v>
      </c>
      <c r="BA111" s="75">
        <v>173192</v>
      </c>
      <c r="BB111" s="75">
        <v>33659</v>
      </c>
      <c r="BD111" s="75">
        <v>180439</v>
      </c>
      <c r="BE111" s="75">
        <v>35875</v>
      </c>
      <c r="BF111" s="75">
        <v>154563</v>
      </c>
      <c r="BG111" s="75">
        <v>29623</v>
      </c>
      <c r="BH111" s="75">
        <v>206100</v>
      </c>
      <c r="BI111" s="75">
        <v>39018</v>
      </c>
      <c r="BJ111" s="75">
        <v>163493</v>
      </c>
      <c r="BK111" s="75">
        <v>32066</v>
      </c>
      <c r="BM111" s="75">
        <v>172910</v>
      </c>
      <c r="BN111" s="75">
        <v>34495</v>
      </c>
      <c r="BO111" s="75">
        <v>158313</v>
      </c>
      <c r="BP111" s="75">
        <v>30841</v>
      </c>
      <c r="BQ111" s="75">
        <v>152363</v>
      </c>
      <c r="BR111" s="75">
        <v>29089</v>
      </c>
      <c r="BS111" s="75">
        <v>168318</v>
      </c>
      <c r="BT111" s="75">
        <v>31118</v>
      </c>
      <c r="BV111">
        <v>220293</v>
      </c>
      <c r="BW111">
        <v>41541</v>
      </c>
      <c r="BX111">
        <v>204000</v>
      </c>
      <c r="BY111">
        <v>39176</v>
      </c>
      <c r="BZ111">
        <v>164386</v>
      </c>
      <c r="CA111">
        <v>29924</v>
      </c>
      <c r="CB111">
        <v>221495</v>
      </c>
      <c r="CC111">
        <v>40448</v>
      </c>
      <c r="CE111">
        <v>229853</v>
      </c>
      <c r="CF111">
        <v>43061</v>
      </c>
      <c r="CI111" s="75">
        <v>219326</v>
      </c>
      <c r="CJ111" s="75">
        <v>38915</v>
      </c>
    </row>
    <row r="112" spans="1:88" x14ac:dyDescent="0.6">
      <c r="A112" s="33" t="s">
        <v>120</v>
      </c>
      <c r="B112" s="305">
        <v>2032</v>
      </c>
      <c r="C112" s="306">
        <v>968</v>
      </c>
      <c r="H112" s="75">
        <v>14331</v>
      </c>
      <c r="I112" s="75">
        <v>6461</v>
      </c>
      <c r="K112" s="316">
        <v>4960</v>
      </c>
      <c r="L112" s="316">
        <v>2161</v>
      </c>
      <c r="M112" s="317">
        <v>0</v>
      </c>
      <c r="N112" s="317">
        <v>0</v>
      </c>
      <c r="O112" s="317">
        <v>0</v>
      </c>
      <c r="P112" s="317">
        <v>0</v>
      </c>
      <c r="Q112" s="316">
        <v>13615</v>
      </c>
      <c r="R112" s="316">
        <v>6073</v>
      </c>
      <c r="T112" s="317">
        <v>580</v>
      </c>
      <c r="U112" s="317">
        <v>252</v>
      </c>
      <c r="V112" s="317">
        <v>0</v>
      </c>
      <c r="W112" s="317">
        <v>0</v>
      </c>
      <c r="X112" s="317">
        <v>0</v>
      </c>
      <c r="Y112" s="317">
        <v>0</v>
      </c>
      <c r="Z112" s="316">
        <v>13943</v>
      </c>
      <c r="AA112" s="316">
        <v>6202</v>
      </c>
      <c r="AC112" s="316">
        <v>9947</v>
      </c>
      <c r="AD112" s="316">
        <v>4548</v>
      </c>
      <c r="AE112" s="317">
        <v>0</v>
      </c>
      <c r="AF112" s="317">
        <v>0</v>
      </c>
      <c r="AG112" s="317">
        <v>0</v>
      </c>
      <c r="AH112" s="317">
        <v>0</v>
      </c>
      <c r="AI112" s="316">
        <v>13695</v>
      </c>
      <c r="AJ112" s="316">
        <v>6071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 s="75">
        <v>50360</v>
      </c>
      <c r="AS112" s="75">
        <v>22278</v>
      </c>
      <c r="AU112" s="308">
        <v>0</v>
      </c>
      <c r="AV112" s="308">
        <v>0</v>
      </c>
      <c r="AW112" s="308">
        <v>0</v>
      </c>
      <c r="AX112" s="308">
        <v>0</v>
      </c>
      <c r="AY112">
        <v>0</v>
      </c>
      <c r="AZ112">
        <v>0</v>
      </c>
      <c r="BA112" s="75">
        <v>64235</v>
      </c>
      <c r="BB112" s="75">
        <v>28837</v>
      </c>
      <c r="BD112" s="75">
        <v>22098</v>
      </c>
      <c r="BE112" s="75">
        <v>9941</v>
      </c>
      <c r="BF112" s="75"/>
      <c r="BG112" s="75"/>
      <c r="BH112" s="75">
        <v>0</v>
      </c>
      <c r="BI112" s="75">
        <v>0</v>
      </c>
      <c r="BJ112" s="75">
        <v>73968</v>
      </c>
      <c r="BK112" s="75">
        <v>32938</v>
      </c>
      <c r="BM112" s="75">
        <v>30763</v>
      </c>
      <c r="BN112" s="75">
        <v>13555</v>
      </c>
      <c r="BO112">
        <v>0</v>
      </c>
      <c r="BP112">
        <v>0</v>
      </c>
      <c r="BQ112">
        <v>0</v>
      </c>
      <c r="BR112">
        <v>0</v>
      </c>
      <c r="BS112" s="75">
        <v>65807</v>
      </c>
      <c r="BT112" s="75">
        <v>26568</v>
      </c>
      <c r="BV112">
        <v>45403</v>
      </c>
      <c r="BW112">
        <v>18251</v>
      </c>
      <c r="CB112">
        <v>98013</v>
      </c>
      <c r="CC112">
        <v>39638</v>
      </c>
      <c r="CE112">
        <v>29056</v>
      </c>
      <c r="CF112">
        <v>11357</v>
      </c>
    </row>
    <row r="113" spans="1:90" x14ac:dyDescent="0.6">
      <c r="A113" s="33" t="s">
        <v>121</v>
      </c>
      <c r="B113" s="305">
        <v>515210</v>
      </c>
      <c r="C113" s="305">
        <v>125246</v>
      </c>
      <c r="D113" s="75">
        <v>475988</v>
      </c>
      <c r="E113" s="75">
        <v>113498</v>
      </c>
      <c r="F113" s="75">
        <v>543763</v>
      </c>
      <c r="G113" s="75">
        <v>112136</v>
      </c>
      <c r="H113" s="75">
        <v>616337</v>
      </c>
      <c r="I113" s="75">
        <v>132214</v>
      </c>
      <c r="K113" s="316">
        <v>682277</v>
      </c>
      <c r="L113" s="316">
        <v>149650</v>
      </c>
      <c r="M113" s="316">
        <v>473371</v>
      </c>
      <c r="N113" s="316">
        <v>99746</v>
      </c>
      <c r="O113" s="316">
        <v>504688</v>
      </c>
      <c r="P113" s="316">
        <v>101460</v>
      </c>
      <c r="Q113" s="316">
        <v>541672</v>
      </c>
      <c r="R113" s="316">
        <v>110511</v>
      </c>
      <c r="T113" s="316">
        <v>557346</v>
      </c>
      <c r="U113" s="316">
        <v>115377</v>
      </c>
      <c r="V113" s="316">
        <v>471389</v>
      </c>
      <c r="W113" s="316">
        <v>94788</v>
      </c>
      <c r="X113" s="316">
        <v>488188</v>
      </c>
      <c r="Y113" s="316">
        <v>99522</v>
      </c>
      <c r="Z113" s="316">
        <v>577088</v>
      </c>
      <c r="AA113" s="316">
        <v>116386</v>
      </c>
      <c r="AC113" s="316">
        <v>501879</v>
      </c>
      <c r="AD113" s="316">
        <v>101970</v>
      </c>
      <c r="AE113" s="316">
        <v>487484</v>
      </c>
      <c r="AF113" s="316">
        <v>98918</v>
      </c>
      <c r="AG113" s="316">
        <v>507960</v>
      </c>
      <c r="AH113" s="316">
        <v>102339</v>
      </c>
      <c r="AI113" s="316">
        <v>531627</v>
      </c>
      <c r="AJ113" s="316">
        <v>107740</v>
      </c>
      <c r="AL113" s="75">
        <v>556228</v>
      </c>
      <c r="AM113" s="75">
        <v>114804</v>
      </c>
      <c r="AN113" s="75">
        <v>528223</v>
      </c>
      <c r="AO113" s="75">
        <v>108634</v>
      </c>
      <c r="AP113" s="75">
        <v>568832</v>
      </c>
      <c r="AQ113" s="75">
        <v>115481</v>
      </c>
      <c r="AR113" s="75">
        <v>562411</v>
      </c>
      <c r="AS113" s="75">
        <v>115174</v>
      </c>
      <c r="AU113" s="309">
        <v>557003</v>
      </c>
      <c r="AV113" s="309">
        <v>114616</v>
      </c>
      <c r="AW113" s="309">
        <v>598381</v>
      </c>
      <c r="AX113" s="309">
        <v>121597</v>
      </c>
      <c r="AY113" s="75">
        <v>521111</v>
      </c>
      <c r="AZ113" s="75">
        <v>105371</v>
      </c>
      <c r="BA113" s="75">
        <v>572678</v>
      </c>
      <c r="BB113" s="75">
        <v>116796</v>
      </c>
      <c r="BD113" s="75">
        <v>592948</v>
      </c>
      <c r="BE113" s="75">
        <v>122537</v>
      </c>
      <c r="BF113" s="75">
        <v>519432</v>
      </c>
      <c r="BG113" s="75">
        <v>106415</v>
      </c>
      <c r="BH113" s="75">
        <v>571859</v>
      </c>
      <c r="BI113" s="75">
        <v>115382</v>
      </c>
      <c r="BJ113" s="75">
        <v>547266</v>
      </c>
      <c r="BK113" s="75">
        <v>113444</v>
      </c>
      <c r="BM113" s="75">
        <v>565466</v>
      </c>
      <c r="BN113" s="75">
        <v>118791</v>
      </c>
      <c r="BO113" s="75">
        <v>615992</v>
      </c>
      <c r="BP113" s="75">
        <v>126775</v>
      </c>
      <c r="BQ113" s="75">
        <v>548475</v>
      </c>
      <c r="BR113" s="75">
        <v>110526</v>
      </c>
      <c r="BS113" s="75">
        <v>676411</v>
      </c>
      <c r="BT113" s="75">
        <v>136032</v>
      </c>
      <c r="BV113">
        <v>651744</v>
      </c>
      <c r="BW113">
        <v>131301</v>
      </c>
      <c r="BX113">
        <v>643707</v>
      </c>
      <c r="BY113">
        <v>133549</v>
      </c>
      <c r="BZ113">
        <v>611758</v>
      </c>
      <c r="CA113">
        <v>118667</v>
      </c>
      <c r="CB113">
        <v>679707</v>
      </c>
      <c r="CC113">
        <v>133522</v>
      </c>
      <c r="CE113">
        <v>893825</v>
      </c>
      <c r="CF113">
        <v>176795</v>
      </c>
      <c r="CI113" s="75">
        <v>807575</v>
      </c>
      <c r="CJ113" s="75">
        <v>150775</v>
      </c>
    </row>
    <row r="114" spans="1:90" x14ac:dyDescent="0.6">
      <c r="A114" s="33" t="s">
        <v>122</v>
      </c>
      <c r="B114" s="305">
        <v>78328</v>
      </c>
      <c r="C114" s="305">
        <v>24155</v>
      </c>
      <c r="D114" s="75">
        <v>76620</v>
      </c>
      <c r="E114" s="75">
        <v>23124</v>
      </c>
      <c r="F114" s="75">
        <v>102735</v>
      </c>
      <c r="G114" s="75">
        <v>26087</v>
      </c>
      <c r="H114" s="75">
        <v>109164</v>
      </c>
      <c r="I114" s="75">
        <v>30448</v>
      </c>
      <c r="K114" s="316">
        <v>93762</v>
      </c>
      <c r="L114" s="316">
        <v>27154</v>
      </c>
      <c r="M114" s="316">
        <v>95202</v>
      </c>
      <c r="N114" s="316">
        <v>26344</v>
      </c>
      <c r="O114" s="316">
        <v>85315</v>
      </c>
      <c r="P114" s="316">
        <v>21267</v>
      </c>
      <c r="Q114" s="316">
        <v>100901</v>
      </c>
      <c r="R114" s="316">
        <v>25700</v>
      </c>
      <c r="T114" s="316">
        <v>91825</v>
      </c>
      <c r="U114" s="316">
        <v>23693</v>
      </c>
      <c r="V114" s="316">
        <v>83769</v>
      </c>
      <c r="W114" s="316">
        <v>21140</v>
      </c>
      <c r="X114" s="316">
        <v>90413</v>
      </c>
      <c r="Y114" s="316">
        <v>22475</v>
      </c>
      <c r="Z114" s="316">
        <v>97142</v>
      </c>
      <c r="AA114" s="316">
        <v>23962</v>
      </c>
      <c r="AC114" s="316">
        <v>96926</v>
      </c>
      <c r="AD114" s="316">
        <v>24200</v>
      </c>
      <c r="AE114" s="316">
        <v>91522</v>
      </c>
      <c r="AF114" s="316">
        <v>22534</v>
      </c>
      <c r="AG114" s="316">
        <v>100785</v>
      </c>
      <c r="AH114" s="316">
        <v>24576</v>
      </c>
      <c r="AI114" s="316">
        <v>112293</v>
      </c>
      <c r="AJ114" s="316">
        <v>27455</v>
      </c>
      <c r="AL114" s="75">
        <v>98655</v>
      </c>
      <c r="AM114" s="75">
        <v>24959</v>
      </c>
      <c r="AN114" s="75">
        <v>98425</v>
      </c>
      <c r="AO114" s="75">
        <v>24871</v>
      </c>
      <c r="AP114" s="75">
        <v>96800</v>
      </c>
      <c r="AQ114" s="75">
        <v>23989</v>
      </c>
      <c r="AR114" s="75">
        <v>97271</v>
      </c>
      <c r="AS114" s="75">
        <v>24378</v>
      </c>
      <c r="AU114" s="309">
        <v>99630</v>
      </c>
      <c r="AV114" s="309">
        <v>25649</v>
      </c>
      <c r="AW114" s="309">
        <v>87380</v>
      </c>
      <c r="AX114" s="309">
        <v>21829</v>
      </c>
      <c r="AY114" s="75">
        <v>105062</v>
      </c>
      <c r="AZ114" s="75">
        <v>26089</v>
      </c>
      <c r="BA114" s="75">
        <v>110199</v>
      </c>
      <c r="BB114" s="75">
        <v>27198</v>
      </c>
      <c r="BD114" s="75">
        <v>95177</v>
      </c>
      <c r="BE114" s="75">
        <v>23837</v>
      </c>
      <c r="BF114" s="75">
        <v>106012</v>
      </c>
      <c r="BG114" s="75">
        <v>26609</v>
      </c>
      <c r="BH114" s="75">
        <v>114566</v>
      </c>
      <c r="BI114" s="75">
        <v>28574</v>
      </c>
      <c r="BJ114" s="75">
        <v>101729</v>
      </c>
      <c r="BK114" s="75">
        <v>25171</v>
      </c>
      <c r="BM114" s="75">
        <v>109414</v>
      </c>
      <c r="BN114" s="75">
        <v>28166</v>
      </c>
      <c r="BO114" s="75">
        <v>99124</v>
      </c>
      <c r="BP114" s="75">
        <v>25126</v>
      </c>
      <c r="BQ114" s="75">
        <v>111780</v>
      </c>
      <c r="BR114" s="75">
        <v>27923</v>
      </c>
      <c r="BS114" s="75">
        <v>108341</v>
      </c>
      <c r="BT114" s="75">
        <v>26197</v>
      </c>
      <c r="BV114">
        <v>114938</v>
      </c>
      <c r="BW114">
        <v>28490</v>
      </c>
      <c r="BX114">
        <v>120307</v>
      </c>
      <c r="BY114">
        <v>30781</v>
      </c>
      <c r="BZ114">
        <v>123773</v>
      </c>
      <c r="CA114">
        <v>29455</v>
      </c>
      <c r="CB114">
        <v>137730</v>
      </c>
      <c r="CC114">
        <v>33515</v>
      </c>
      <c r="CE114">
        <v>180733</v>
      </c>
      <c r="CF114">
        <v>43606</v>
      </c>
      <c r="CI114" s="75">
        <v>172194</v>
      </c>
      <c r="CJ114" s="75">
        <v>38881</v>
      </c>
    </row>
    <row r="115" spans="1:90" x14ac:dyDescent="0.6">
      <c r="A115" s="33" t="s">
        <v>123</v>
      </c>
      <c r="B115" s="306">
        <v>0</v>
      </c>
      <c r="C115" s="306">
        <v>0</v>
      </c>
      <c r="H115" s="75">
        <v>5907</v>
      </c>
      <c r="I115" s="75">
        <v>2710</v>
      </c>
      <c r="K115" s="316">
        <v>1611</v>
      </c>
      <c r="L115" s="317">
        <v>718</v>
      </c>
      <c r="M115" s="317">
        <v>0</v>
      </c>
      <c r="N115" s="317">
        <v>0</v>
      </c>
      <c r="O115" s="317">
        <v>0</v>
      </c>
      <c r="P115" s="317">
        <v>0</v>
      </c>
      <c r="Q115" s="316">
        <v>14591</v>
      </c>
      <c r="R115" s="316">
        <v>6424</v>
      </c>
      <c r="T115" s="317">
        <v>186</v>
      </c>
      <c r="U115" s="317">
        <v>81</v>
      </c>
      <c r="V115" s="317">
        <v>0</v>
      </c>
      <c r="W115" s="317">
        <v>0</v>
      </c>
      <c r="X115" s="317">
        <v>0</v>
      </c>
      <c r="Y115" s="317">
        <v>0</v>
      </c>
      <c r="Z115" s="316">
        <v>5227</v>
      </c>
      <c r="AA115" s="316">
        <v>2353</v>
      </c>
      <c r="AC115" s="316">
        <v>5142</v>
      </c>
      <c r="AD115" s="316">
        <v>2288</v>
      </c>
      <c r="AE115" s="317">
        <v>0</v>
      </c>
      <c r="AF115" s="317">
        <v>0</v>
      </c>
      <c r="AG115" s="317">
        <v>0</v>
      </c>
      <c r="AH115" s="317">
        <v>0</v>
      </c>
      <c r="AI115" s="316">
        <v>7060</v>
      </c>
      <c r="AJ115" s="316">
        <v>3143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 s="75">
        <v>12897</v>
      </c>
      <c r="AS115" s="75">
        <v>5736</v>
      </c>
      <c r="AU115" s="308">
        <v>0</v>
      </c>
      <c r="AV115" s="308">
        <v>0</v>
      </c>
      <c r="AW115" s="308">
        <v>0</v>
      </c>
      <c r="AX115" s="308">
        <v>0</v>
      </c>
      <c r="AY115">
        <v>0</v>
      </c>
      <c r="AZ115">
        <v>0</v>
      </c>
      <c r="BA115" s="75">
        <v>13289</v>
      </c>
      <c r="BB115" s="75">
        <v>5979</v>
      </c>
      <c r="BD115" s="75">
        <v>3987</v>
      </c>
      <c r="BE115" s="75">
        <v>1778</v>
      </c>
      <c r="BF115" s="75"/>
      <c r="BG115" s="75"/>
      <c r="BH115" s="75">
        <v>0</v>
      </c>
      <c r="BI115" s="75">
        <v>0</v>
      </c>
      <c r="BJ115" s="75">
        <v>12657</v>
      </c>
      <c r="BK115" s="75">
        <v>5643</v>
      </c>
      <c r="BM115" s="75">
        <v>4838</v>
      </c>
      <c r="BN115" s="75">
        <v>2172</v>
      </c>
      <c r="BO115">
        <v>0</v>
      </c>
      <c r="BP115">
        <v>0</v>
      </c>
      <c r="BQ115">
        <v>0</v>
      </c>
      <c r="BR115">
        <v>0</v>
      </c>
      <c r="BS115" s="75">
        <v>14017</v>
      </c>
      <c r="BT115" s="75">
        <v>5646</v>
      </c>
      <c r="BV115">
        <v>6604</v>
      </c>
      <c r="BW115">
        <v>2642</v>
      </c>
      <c r="CB115">
        <v>15336</v>
      </c>
      <c r="CC115">
        <v>6127</v>
      </c>
      <c r="CE115">
        <v>1081</v>
      </c>
      <c r="CF115">
        <v>429</v>
      </c>
    </row>
    <row r="116" spans="1:90" x14ac:dyDescent="0.6">
      <c r="A116" s="33" t="s">
        <v>124</v>
      </c>
      <c r="B116" s="305">
        <v>27662</v>
      </c>
      <c r="C116" s="305">
        <v>41543</v>
      </c>
      <c r="D116" s="75">
        <v>29065</v>
      </c>
      <c r="E116" s="75">
        <v>40684</v>
      </c>
      <c r="F116" s="75">
        <v>100885</v>
      </c>
      <c r="G116" s="75">
        <v>59831</v>
      </c>
      <c r="H116" s="75">
        <v>88730</v>
      </c>
      <c r="I116" s="75">
        <v>47087</v>
      </c>
      <c r="K116" s="316">
        <v>89586</v>
      </c>
      <c r="L116" s="316">
        <v>49978</v>
      </c>
      <c r="M116" s="316">
        <v>79315</v>
      </c>
      <c r="N116" s="316">
        <v>45076</v>
      </c>
      <c r="O116" s="316">
        <v>87892</v>
      </c>
      <c r="P116" s="316">
        <v>41628</v>
      </c>
      <c r="Q116" s="316">
        <v>86602</v>
      </c>
      <c r="R116" s="316">
        <v>42018</v>
      </c>
      <c r="T116" s="316">
        <v>82348</v>
      </c>
      <c r="U116" s="316">
        <v>41013</v>
      </c>
      <c r="V116" s="316">
        <v>77407</v>
      </c>
      <c r="W116" s="316">
        <v>36546</v>
      </c>
      <c r="X116" s="316">
        <v>88110</v>
      </c>
      <c r="Y116" s="316">
        <v>40921</v>
      </c>
      <c r="Z116" s="316">
        <v>89572</v>
      </c>
      <c r="AA116" s="316">
        <v>41072</v>
      </c>
      <c r="AC116" s="316">
        <v>83213</v>
      </c>
      <c r="AD116" s="316">
        <v>38962</v>
      </c>
      <c r="AE116" s="316">
        <v>86365</v>
      </c>
      <c r="AF116" s="316">
        <v>41234</v>
      </c>
      <c r="AG116" s="316">
        <v>90259</v>
      </c>
      <c r="AH116" s="316">
        <v>42544</v>
      </c>
      <c r="AI116" s="316">
        <v>88828</v>
      </c>
      <c r="AJ116" s="316">
        <v>43055</v>
      </c>
      <c r="AL116" s="75">
        <v>85887</v>
      </c>
      <c r="AM116" s="75">
        <v>42807</v>
      </c>
      <c r="AN116" s="75">
        <v>81857</v>
      </c>
      <c r="AO116" s="75">
        <v>39380</v>
      </c>
      <c r="AP116" s="75">
        <v>82638</v>
      </c>
      <c r="AQ116" s="75">
        <v>38154</v>
      </c>
      <c r="AR116" s="75">
        <v>87075</v>
      </c>
      <c r="AS116" s="75">
        <v>41993</v>
      </c>
      <c r="AU116" s="309">
        <v>83876</v>
      </c>
      <c r="AV116" s="309">
        <v>40936</v>
      </c>
      <c r="AW116" s="309">
        <v>83222</v>
      </c>
      <c r="AX116" s="309">
        <v>38805</v>
      </c>
      <c r="AY116" s="75">
        <v>85342</v>
      </c>
      <c r="AZ116" s="75">
        <v>39204</v>
      </c>
      <c r="BA116" s="75">
        <v>89277</v>
      </c>
      <c r="BB116" s="75">
        <v>41503</v>
      </c>
      <c r="BD116" s="75">
        <v>88235</v>
      </c>
      <c r="BE116" s="75">
        <v>42561</v>
      </c>
      <c r="BF116" s="75">
        <v>87719</v>
      </c>
      <c r="BG116" s="75">
        <v>41428</v>
      </c>
      <c r="BH116" s="75">
        <v>94961</v>
      </c>
      <c r="BI116" s="75">
        <v>43586</v>
      </c>
      <c r="BJ116" s="75">
        <v>94071</v>
      </c>
      <c r="BK116" s="75">
        <v>44749</v>
      </c>
      <c r="BM116" s="75">
        <v>80111</v>
      </c>
      <c r="BN116" s="75">
        <v>39431</v>
      </c>
      <c r="BO116" s="75">
        <v>80238</v>
      </c>
      <c r="BP116" s="75">
        <v>38592</v>
      </c>
      <c r="BQ116" s="75">
        <v>91110</v>
      </c>
      <c r="BR116" s="75">
        <v>42087</v>
      </c>
      <c r="BS116" s="75">
        <v>90032</v>
      </c>
      <c r="BT116" s="75">
        <v>38435</v>
      </c>
      <c r="BV116">
        <v>105197</v>
      </c>
      <c r="BW116">
        <v>46024</v>
      </c>
      <c r="BX116">
        <v>98843</v>
      </c>
      <c r="BY116">
        <v>44830</v>
      </c>
      <c r="BZ116">
        <v>103360</v>
      </c>
      <c r="CA116">
        <v>43340</v>
      </c>
      <c r="CB116">
        <v>92621</v>
      </c>
      <c r="CC116">
        <v>39636</v>
      </c>
      <c r="CE116">
        <v>134645</v>
      </c>
      <c r="CF116">
        <v>50869</v>
      </c>
      <c r="CI116" s="75">
        <v>160419</v>
      </c>
      <c r="CJ116" s="75">
        <v>55178</v>
      </c>
    </row>
    <row r="117" spans="1:90" x14ac:dyDescent="0.6">
      <c r="A117" s="3"/>
    </row>
    <row r="118" spans="1:90" x14ac:dyDescent="0.6">
      <c r="A118" s="190" t="s">
        <v>125</v>
      </c>
      <c r="B118" s="305">
        <v>581687</v>
      </c>
      <c r="C118" s="305">
        <v>1032362</v>
      </c>
      <c r="D118" s="75">
        <v>628497</v>
      </c>
      <c r="E118" s="75">
        <v>1134319</v>
      </c>
      <c r="F118" s="75">
        <v>1153327</v>
      </c>
      <c r="G118" s="75">
        <v>1239352</v>
      </c>
      <c r="H118" s="75">
        <v>1023313</v>
      </c>
      <c r="I118" s="75">
        <v>1015246</v>
      </c>
      <c r="K118" s="316">
        <v>1182218</v>
      </c>
      <c r="L118" s="316">
        <v>1136550</v>
      </c>
      <c r="M118" s="316">
        <v>1182879</v>
      </c>
      <c r="N118" s="316">
        <v>1192962</v>
      </c>
      <c r="O118" s="316">
        <v>1249900</v>
      </c>
      <c r="P118" s="316">
        <v>1047579</v>
      </c>
      <c r="Q118" s="316">
        <v>1048505</v>
      </c>
      <c r="R118" s="316">
        <v>880864</v>
      </c>
      <c r="T118" s="316">
        <v>1199592</v>
      </c>
      <c r="U118" s="316">
        <v>983026</v>
      </c>
      <c r="V118" s="316">
        <v>1269200</v>
      </c>
      <c r="W118" s="316">
        <v>1054980</v>
      </c>
      <c r="X118" s="316">
        <v>1351193</v>
      </c>
      <c r="Y118" s="316">
        <v>1124483</v>
      </c>
      <c r="Z118" s="316">
        <v>1044321</v>
      </c>
      <c r="AA118" s="316">
        <v>859232</v>
      </c>
      <c r="AC118" s="316">
        <v>1208358</v>
      </c>
      <c r="AD118" s="316">
        <v>992067</v>
      </c>
      <c r="AE118" s="316">
        <v>1274813</v>
      </c>
      <c r="AF118" s="316">
        <v>1054956</v>
      </c>
      <c r="AG118" s="316">
        <v>1298162</v>
      </c>
      <c r="AH118" s="316">
        <v>1079523</v>
      </c>
      <c r="AI118" s="316">
        <v>1071364</v>
      </c>
      <c r="AJ118" s="316">
        <v>889702</v>
      </c>
      <c r="AL118" s="75">
        <v>1291930</v>
      </c>
      <c r="AM118" s="75">
        <v>1060348</v>
      </c>
      <c r="AN118" s="75">
        <v>1258191</v>
      </c>
      <c r="AO118" s="75">
        <v>1049896</v>
      </c>
      <c r="AP118" s="75">
        <v>1356809</v>
      </c>
      <c r="AQ118" s="75">
        <v>1150033</v>
      </c>
      <c r="AR118" s="75">
        <v>1097937</v>
      </c>
      <c r="AS118" s="75">
        <v>977390</v>
      </c>
      <c r="AU118" s="75">
        <v>1226473</v>
      </c>
      <c r="AV118" s="75">
        <v>1026123</v>
      </c>
      <c r="AW118" s="75">
        <v>1229976</v>
      </c>
      <c r="AX118" s="75">
        <v>1035317</v>
      </c>
      <c r="AY118" s="75">
        <v>1555228</v>
      </c>
      <c r="AZ118" s="75">
        <v>1216248</v>
      </c>
      <c r="BA118" s="75">
        <v>1307789</v>
      </c>
      <c r="BB118" s="75">
        <v>1031840</v>
      </c>
      <c r="BD118" s="75">
        <v>1528581</v>
      </c>
      <c r="BE118" s="75">
        <v>1206151</v>
      </c>
      <c r="BF118" s="75">
        <v>1513038</v>
      </c>
      <c r="BG118" s="75">
        <v>1190102</v>
      </c>
      <c r="BH118" s="75">
        <v>1695812</v>
      </c>
      <c r="BI118" s="75">
        <v>1325416</v>
      </c>
      <c r="BJ118" s="75">
        <v>1345973</v>
      </c>
      <c r="BK118" s="75">
        <v>1060984</v>
      </c>
      <c r="BM118" s="75">
        <v>1532041</v>
      </c>
      <c r="BN118" s="75">
        <v>1186952</v>
      </c>
      <c r="BO118" s="75">
        <v>1762845</v>
      </c>
      <c r="BP118" s="75">
        <v>1398856</v>
      </c>
      <c r="BQ118" s="75">
        <v>1790498</v>
      </c>
      <c r="BR118" s="75">
        <v>1431776</v>
      </c>
      <c r="BS118" s="75">
        <v>2053760</v>
      </c>
      <c r="BT118" s="75">
        <v>1155152</v>
      </c>
      <c r="BV118">
        <v>2290438</v>
      </c>
      <c r="BW118">
        <v>1289096</v>
      </c>
      <c r="BX118">
        <v>2720886</v>
      </c>
      <c r="BY118">
        <v>1509486</v>
      </c>
      <c r="BZ118">
        <v>2556323</v>
      </c>
      <c r="CA118">
        <v>1715085</v>
      </c>
      <c r="CB118">
        <v>2132040</v>
      </c>
      <c r="CC118">
        <v>1233631</v>
      </c>
      <c r="CE118">
        <v>4491962</v>
      </c>
      <c r="CF118">
        <v>1992500</v>
      </c>
      <c r="CG118" s="75">
        <v>4325677</v>
      </c>
      <c r="CH118" s="75">
        <v>1734949</v>
      </c>
      <c r="CI118" s="75">
        <v>5214321</v>
      </c>
      <c r="CJ118" s="75">
        <v>2295164</v>
      </c>
    </row>
    <row r="119" spans="1:90" x14ac:dyDescent="0.6">
      <c r="A119" s="166" t="s">
        <v>39</v>
      </c>
      <c r="B119" s="313">
        <f>SUM(B120:B138)</f>
        <v>581689</v>
      </c>
      <c r="C119" s="313">
        <f t="shared" ref="C119:BN119" si="23">SUM(C120:C138)</f>
        <v>1032362</v>
      </c>
      <c r="D119" s="313">
        <f t="shared" si="23"/>
        <v>628497</v>
      </c>
      <c r="E119" s="313">
        <f t="shared" si="23"/>
        <v>1134321</v>
      </c>
      <c r="F119" s="313">
        <f t="shared" si="23"/>
        <v>1153326</v>
      </c>
      <c r="G119" s="313">
        <f t="shared" si="23"/>
        <v>1239353</v>
      </c>
      <c r="H119" s="313">
        <f t="shared" si="23"/>
        <v>1023313</v>
      </c>
      <c r="I119" s="313">
        <f t="shared" si="23"/>
        <v>1015248</v>
      </c>
      <c r="J119" s="305"/>
      <c r="K119" s="313">
        <f t="shared" si="23"/>
        <v>1182217</v>
      </c>
      <c r="L119" s="313">
        <f t="shared" si="23"/>
        <v>1136552</v>
      </c>
      <c r="M119" s="313">
        <f t="shared" si="23"/>
        <v>1182878</v>
      </c>
      <c r="N119" s="313">
        <f t="shared" si="23"/>
        <v>1192963</v>
      </c>
      <c r="O119" s="313">
        <f t="shared" si="23"/>
        <v>1249899</v>
      </c>
      <c r="P119" s="313">
        <f t="shared" si="23"/>
        <v>1047581</v>
      </c>
      <c r="Q119" s="313">
        <f t="shared" si="23"/>
        <v>1048504</v>
      </c>
      <c r="R119" s="313">
        <f t="shared" si="23"/>
        <v>880865</v>
      </c>
      <c r="S119" s="305"/>
      <c r="T119" s="313">
        <f t="shared" si="23"/>
        <v>1199595</v>
      </c>
      <c r="U119" s="313">
        <f t="shared" si="23"/>
        <v>983027</v>
      </c>
      <c r="V119" s="313">
        <f t="shared" si="23"/>
        <v>1269200</v>
      </c>
      <c r="W119" s="313">
        <f t="shared" si="23"/>
        <v>1054981</v>
      </c>
      <c r="X119" s="313">
        <f t="shared" si="23"/>
        <v>1351193</v>
      </c>
      <c r="Y119" s="313">
        <f t="shared" si="23"/>
        <v>1124475</v>
      </c>
      <c r="Z119" s="313">
        <f t="shared" si="23"/>
        <v>1044321</v>
      </c>
      <c r="AA119" s="313">
        <f t="shared" si="23"/>
        <v>859231</v>
      </c>
      <c r="AB119" s="305"/>
      <c r="AC119" s="313">
        <f t="shared" si="23"/>
        <v>1208359</v>
      </c>
      <c r="AD119" s="313">
        <f t="shared" si="23"/>
        <v>992066</v>
      </c>
      <c r="AE119" s="313">
        <f t="shared" si="23"/>
        <v>1274813</v>
      </c>
      <c r="AF119" s="313">
        <f t="shared" si="23"/>
        <v>1054956</v>
      </c>
      <c r="AG119" s="313">
        <f t="shared" si="23"/>
        <v>1298163</v>
      </c>
      <c r="AH119" s="313">
        <f t="shared" si="23"/>
        <v>1079524</v>
      </c>
      <c r="AI119" s="313">
        <f t="shared" si="23"/>
        <v>1071365</v>
      </c>
      <c r="AJ119" s="313">
        <f t="shared" si="23"/>
        <v>889702</v>
      </c>
      <c r="AK119" s="305"/>
      <c r="AL119" s="313">
        <f t="shared" si="23"/>
        <v>1291929</v>
      </c>
      <c r="AM119" s="313">
        <f t="shared" si="23"/>
        <v>1202922</v>
      </c>
      <c r="AN119" s="313">
        <f t="shared" si="23"/>
        <v>1258191</v>
      </c>
      <c r="AO119" s="313">
        <f t="shared" si="23"/>
        <v>1049898</v>
      </c>
      <c r="AP119" s="313">
        <f t="shared" si="23"/>
        <v>1356809</v>
      </c>
      <c r="AQ119" s="313">
        <f t="shared" si="23"/>
        <v>1150032</v>
      </c>
      <c r="AR119" s="313">
        <f t="shared" si="23"/>
        <v>1097938</v>
      </c>
      <c r="AS119" s="313">
        <f t="shared" si="23"/>
        <v>977390</v>
      </c>
      <c r="AT119" s="305"/>
      <c r="AU119" s="313">
        <f t="shared" si="23"/>
        <v>1226474</v>
      </c>
      <c r="AV119" s="313">
        <f t="shared" si="23"/>
        <v>1026123</v>
      </c>
      <c r="AW119" s="313">
        <f t="shared" si="23"/>
        <v>1229976</v>
      </c>
      <c r="AX119" s="313">
        <f t="shared" si="23"/>
        <v>1035317</v>
      </c>
      <c r="AY119" s="313">
        <f t="shared" si="23"/>
        <v>1555227</v>
      </c>
      <c r="AZ119" s="313">
        <f t="shared" si="23"/>
        <v>1216250</v>
      </c>
      <c r="BA119" s="313">
        <f t="shared" si="23"/>
        <v>1307789</v>
      </c>
      <c r="BB119" s="313">
        <f t="shared" si="23"/>
        <v>1031839</v>
      </c>
      <c r="BC119" s="305"/>
      <c r="BD119" s="313">
        <f t="shared" ref="BD119:BK119" si="24">SUM(BD120:BD138)</f>
        <v>1528580</v>
      </c>
      <c r="BE119" s="313">
        <f t="shared" si="24"/>
        <v>1206154</v>
      </c>
      <c r="BF119" s="313">
        <f t="shared" si="24"/>
        <v>1513039</v>
      </c>
      <c r="BG119" s="313">
        <f t="shared" si="24"/>
        <v>1190102</v>
      </c>
      <c r="BH119" s="313">
        <f t="shared" si="24"/>
        <v>1695812</v>
      </c>
      <c r="BI119" s="313">
        <f t="shared" si="24"/>
        <v>1325414</v>
      </c>
      <c r="BJ119" s="313">
        <f t="shared" si="24"/>
        <v>1345973</v>
      </c>
      <c r="BK119" s="313">
        <f t="shared" si="24"/>
        <v>1060983</v>
      </c>
      <c r="BL119" s="305"/>
      <c r="BM119" s="313">
        <f t="shared" si="23"/>
        <v>1532040</v>
      </c>
      <c r="BN119" s="313">
        <f t="shared" si="23"/>
        <v>1186952</v>
      </c>
      <c r="BO119" s="313">
        <f t="shared" ref="BO119:BT119" si="25">SUM(BO120:BO138)</f>
        <v>1593939</v>
      </c>
      <c r="BP119" s="313">
        <f t="shared" si="25"/>
        <v>1243593</v>
      </c>
      <c r="BQ119" s="313">
        <f t="shared" si="25"/>
        <v>1595410</v>
      </c>
      <c r="BR119" s="313">
        <f t="shared" si="25"/>
        <v>1248473</v>
      </c>
      <c r="BS119" s="313">
        <f t="shared" si="25"/>
        <v>2053759</v>
      </c>
      <c r="BT119" s="313">
        <f t="shared" si="25"/>
        <v>1155154</v>
      </c>
      <c r="BV119" s="314">
        <v>2290440</v>
      </c>
      <c r="BW119" s="314">
        <v>1289096</v>
      </c>
      <c r="BX119" s="314">
        <v>2262256</v>
      </c>
      <c r="BY119" s="314">
        <v>1271705</v>
      </c>
      <c r="BZ119" s="314">
        <v>2556321</v>
      </c>
      <c r="CA119" s="314">
        <v>1432622</v>
      </c>
      <c r="CB119" s="314">
        <v>2132040</v>
      </c>
      <c r="CC119" s="314">
        <v>1233630</v>
      </c>
      <c r="CE119" s="314">
        <v>4491963</v>
      </c>
      <c r="CF119" s="314">
        <v>1992499</v>
      </c>
      <c r="CG119" s="315">
        <f>SUM(CG122:CG138)</f>
        <v>4325679</v>
      </c>
      <c r="CH119" s="315">
        <f>SUM(CH122:CH138)</f>
        <v>1734949</v>
      </c>
      <c r="CI119" s="314">
        <f>SUM(CI120:CI138)</f>
        <v>5214322</v>
      </c>
      <c r="CJ119" s="314">
        <f>SUM(CJ120:CJ138)</f>
        <v>2151780</v>
      </c>
      <c r="CK119" s="314"/>
      <c r="CL119" s="314"/>
    </row>
    <row r="120" spans="1:90" x14ac:dyDescent="0.6">
      <c r="A120" s="33" t="s">
        <v>126</v>
      </c>
      <c r="B120" s="305">
        <v>1386</v>
      </c>
      <c r="C120" s="305">
        <v>27720</v>
      </c>
      <c r="D120" s="75">
        <v>1138</v>
      </c>
      <c r="E120" s="75">
        <v>22756</v>
      </c>
      <c r="F120">
        <v>935</v>
      </c>
      <c r="G120" s="75">
        <v>18710</v>
      </c>
      <c r="H120">
        <v>576</v>
      </c>
      <c r="I120" s="75">
        <v>11515</v>
      </c>
      <c r="K120" s="317">
        <v>886</v>
      </c>
      <c r="L120" s="316">
        <v>17714</v>
      </c>
      <c r="M120" s="317">
        <v>695</v>
      </c>
      <c r="N120" s="316">
        <v>13876</v>
      </c>
      <c r="O120" s="317">
        <v>736</v>
      </c>
      <c r="P120" s="316">
        <v>14717</v>
      </c>
      <c r="Q120" s="317">
        <v>459</v>
      </c>
      <c r="R120" s="316">
        <v>9176</v>
      </c>
      <c r="T120" s="317">
        <v>507</v>
      </c>
      <c r="U120" s="316">
        <v>10133</v>
      </c>
      <c r="V120" s="317">
        <v>601</v>
      </c>
      <c r="W120" s="316">
        <v>12010</v>
      </c>
      <c r="X120" s="317">
        <v>560</v>
      </c>
      <c r="Y120" s="316">
        <v>11200</v>
      </c>
      <c r="Z120" s="317">
        <v>533</v>
      </c>
      <c r="AA120" s="316">
        <v>10659</v>
      </c>
      <c r="AC120" s="317">
        <v>562</v>
      </c>
      <c r="AD120" s="316">
        <v>11231</v>
      </c>
      <c r="AE120" s="317">
        <v>603</v>
      </c>
      <c r="AF120" s="316">
        <v>12053</v>
      </c>
      <c r="AG120" s="317">
        <v>700</v>
      </c>
      <c r="AH120" s="316">
        <v>14008</v>
      </c>
      <c r="AI120" s="317">
        <v>565</v>
      </c>
      <c r="AJ120" s="316">
        <v>11290</v>
      </c>
      <c r="AL120">
        <v>633</v>
      </c>
      <c r="AM120" s="75">
        <v>12665</v>
      </c>
      <c r="AN120">
        <v>554</v>
      </c>
      <c r="AO120" s="75">
        <v>11074</v>
      </c>
      <c r="AP120">
        <v>909</v>
      </c>
      <c r="AQ120" s="75">
        <v>18171</v>
      </c>
      <c r="AR120">
        <v>905</v>
      </c>
      <c r="AS120" s="75">
        <v>18109</v>
      </c>
      <c r="AU120">
        <v>990</v>
      </c>
      <c r="AV120" s="75">
        <v>19792</v>
      </c>
      <c r="AW120">
        <v>793</v>
      </c>
      <c r="AX120" s="75">
        <v>15851</v>
      </c>
      <c r="AY120" s="75">
        <v>45823</v>
      </c>
      <c r="AZ120" s="75">
        <v>41478</v>
      </c>
      <c r="BA120" s="75">
        <v>36172</v>
      </c>
      <c r="BB120" s="75">
        <v>32012</v>
      </c>
      <c r="BD120" s="75">
        <v>77855</v>
      </c>
      <c r="BE120" s="75">
        <v>67442</v>
      </c>
      <c r="BF120" s="75">
        <v>84268</v>
      </c>
      <c r="BG120" s="75">
        <v>72547</v>
      </c>
      <c r="BH120" s="75">
        <v>30180</v>
      </c>
      <c r="BI120" s="75">
        <v>27501</v>
      </c>
      <c r="BJ120" s="75">
        <v>22265</v>
      </c>
      <c r="BK120" s="75">
        <v>20379</v>
      </c>
      <c r="BM120" s="75">
        <v>2556</v>
      </c>
      <c r="BN120" s="75">
        <v>2204</v>
      </c>
      <c r="BQ120">
        <v>0</v>
      </c>
      <c r="BR120">
        <v>0</v>
      </c>
    </row>
    <row r="121" spans="1:90" x14ac:dyDescent="0.6">
      <c r="A121" s="33" t="s">
        <v>127</v>
      </c>
      <c r="B121" s="306">
        <v>0</v>
      </c>
      <c r="C121" s="306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 s="317">
        <v>16</v>
      </c>
      <c r="L121" s="317">
        <v>328</v>
      </c>
      <c r="M121" s="317">
        <v>8</v>
      </c>
      <c r="N121" s="317">
        <v>162</v>
      </c>
      <c r="O121" s="317">
        <v>1</v>
      </c>
      <c r="P121" s="317">
        <v>16</v>
      </c>
      <c r="Q121" s="317">
        <v>0</v>
      </c>
      <c r="R121" s="317">
        <v>0</v>
      </c>
      <c r="T121" s="317">
        <v>1</v>
      </c>
      <c r="U121" s="317">
        <v>11</v>
      </c>
      <c r="V121" s="317">
        <v>0</v>
      </c>
      <c r="W121" s="317">
        <v>0</v>
      </c>
      <c r="X121" s="317">
        <v>0</v>
      </c>
      <c r="Y121" s="317">
        <v>0</v>
      </c>
      <c r="Z121" s="317">
        <v>0</v>
      </c>
      <c r="AA121" s="317">
        <v>0</v>
      </c>
      <c r="AC121" s="317">
        <v>2</v>
      </c>
      <c r="AD121" s="317">
        <v>39</v>
      </c>
      <c r="AE121" s="317">
        <v>0</v>
      </c>
      <c r="AF121" s="317">
        <v>0</v>
      </c>
      <c r="AG121" s="317">
        <v>0</v>
      </c>
      <c r="AH121" s="317">
        <v>0</v>
      </c>
      <c r="AI121" s="317">
        <v>0</v>
      </c>
      <c r="AJ121" s="317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0</v>
      </c>
      <c r="AV121">
        <v>0</v>
      </c>
      <c r="AW121">
        <v>0</v>
      </c>
      <c r="AX121">
        <v>0</v>
      </c>
    </row>
    <row r="122" spans="1:90" x14ac:dyDescent="0.6">
      <c r="A122" s="32" t="s">
        <v>128</v>
      </c>
      <c r="AY122" s="75">
        <v>47454</v>
      </c>
      <c r="AZ122" s="75">
        <v>40507</v>
      </c>
      <c r="BA122" s="75">
        <v>37865</v>
      </c>
      <c r="BB122" s="75">
        <v>31435</v>
      </c>
      <c r="BD122" s="75">
        <v>44587</v>
      </c>
      <c r="BE122" s="75">
        <v>38776</v>
      </c>
      <c r="BF122" s="75">
        <v>36613</v>
      </c>
      <c r="BG122" s="75">
        <v>31433</v>
      </c>
      <c r="BH122" s="75">
        <v>43295</v>
      </c>
      <c r="BI122" s="75">
        <v>36350</v>
      </c>
      <c r="BJ122" s="75">
        <v>41985</v>
      </c>
      <c r="BK122" s="75">
        <v>35958</v>
      </c>
      <c r="BM122" s="75">
        <v>40954</v>
      </c>
      <c r="BN122" s="75">
        <v>34437</v>
      </c>
      <c r="BO122" s="75">
        <v>38960</v>
      </c>
      <c r="BP122" s="75">
        <v>33344</v>
      </c>
      <c r="BQ122" s="75">
        <v>45923</v>
      </c>
      <c r="BR122" s="75">
        <v>38572</v>
      </c>
      <c r="BS122" s="75">
        <v>53454</v>
      </c>
      <c r="BT122" s="75">
        <v>29755</v>
      </c>
      <c r="BV122">
        <v>70893</v>
      </c>
      <c r="BW122">
        <v>39383</v>
      </c>
      <c r="BX122">
        <v>68629</v>
      </c>
      <c r="BY122">
        <v>37756</v>
      </c>
      <c r="BZ122">
        <v>74863</v>
      </c>
      <c r="CA122">
        <v>41114</v>
      </c>
      <c r="CB122">
        <v>82535</v>
      </c>
      <c r="CC122">
        <v>45665</v>
      </c>
      <c r="CE122">
        <v>133172</v>
      </c>
      <c r="CF122">
        <v>60793</v>
      </c>
      <c r="CG122" s="75">
        <v>119229</v>
      </c>
      <c r="CH122" s="75">
        <v>48806</v>
      </c>
      <c r="CI122" s="75">
        <v>180342</v>
      </c>
      <c r="CJ122" s="75">
        <v>73167</v>
      </c>
    </row>
    <row r="123" spans="1:90" x14ac:dyDescent="0.6">
      <c r="A123" s="32" t="s">
        <v>129</v>
      </c>
      <c r="BF123" s="75">
        <v>77958</v>
      </c>
      <c r="BG123" s="75">
        <v>57527</v>
      </c>
      <c r="BH123" s="75">
        <v>116166</v>
      </c>
      <c r="BI123" s="75">
        <v>82006</v>
      </c>
      <c r="BJ123" s="75">
        <v>64348</v>
      </c>
      <c r="BK123" s="75">
        <v>46176</v>
      </c>
      <c r="BM123" s="75">
        <v>66173</v>
      </c>
      <c r="BN123" s="75">
        <v>47726</v>
      </c>
      <c r="BO123" s="75">
        <v>83048</v>
      </c>
      <c r="BP123" s="75">
        <v>60223</v>
      </c>
      <c r="BQ123" s="75">
        <v>82335</v>
      </c>
      <c r="BR123" s="75">
        <v>59291</v>
      </c>
      <c r="BS123" s="75">
        <v>7151</v>
      </c>
      <c r="BT123" s="75">
        <v>4806</v>
      </c>
    </row>
    <row r="124" spans="1:90" x14ac:dyDescent="0.6">
      <c r="A124" s="33" t="s">
        <v>130</v>
      </c>
      <c r="B124" s="305">
        <v>35788</v>
      </c>
      <c r="C124" s="305">
        <v>91216</v>
      </c>
      <c r="D124" s="75">
        <v>41245</v>
      </c>
      <c r="E124" s="75">
        <v>106744</v>
      </c>
      <c r="F124" s="75">
        <v>99748</v>
      </c>
      <c r="G124" s="75">
        <v>122396</v>
      </c>
      <c r="H124" s="75">
        <v>91218</v>
      </c>
      <c r="I124" s="75">
        <v>87694</v>
      </c>
      <c r="K124" s="316">
        <v>105329</v>
      </c>
      <c r="L124" s="316">
        <v>113652</v>
      </c>
      <c r="M124" s="316">
        <v>107520</v>
      </c>
      <c r="N124" s="316">
        <v>119671</v>
      </c>
      <c r="O124" s="316">
        <v>102240</v>
      </c>
      <c r="P124" s="316">
        <v>97131</v>
      </c>
      <c r="Q124" s="316">
        <v>86184</v>
      </c>
      <c r="R124" s="316">
        <v>78790</v>
      </c>
      <c r="T124" s="316">
        <v>105681</v>
      </c>
      <c r="U124" s="316">
        <v>98341</v>
      </c>
      <c r="V124" s="316">
        <v>112284</v>
      </c>
      <c r="W124" s="316">
        <v>106708</v>
      </c>
      <c r="X124" s="316">
        <v>111375</v>
      </c>
      <c r="Y124" s="316">
        <v>105760</v>
      </c>
      <c r="Z124" s="316">
        <v>83977</v>
      </c>
      <c r="AA124" s="316">
        <v>77937</v>
      </c>
      <c r="AC124" s="316">
        <v>108771</v>
      </c>
      <c r="AD124" s="316">
        <v>101672</v>
      </c>
      <c r="AE124" s="316">
        <v>114638</v>
      </c>
      <c r="AF124" s="316">
        <v>109269</v>
      </c>
      <c r="AG124" s="316">
        <v>113400</v>
      </c>
      <c r="AH124" s="316">
        <v>109176</v>
      </c>
      <c r="AI124" s="316">
        <v>93510</v>
      </c>
      <c r="AJ124" s="316">
        <v>88720</v>
      </c>
      <c r="AL124" s="75">
        <v>105230</v>
      </c>
      <c r="AM124" s="75">
        <v>98243</v>
      </c>
      <c r="AN124" s="75">
        <v>111976</v>
      </c>
      <c r="AO124" s="75">
        <v>106411</v>
      </c>
      <c r="AP124" s="75">
        <v>106106</v>
      </c>
      <c r="AQ124" s="75">
        <v>101917</v>
      </c>
      <c r="AR124" s="75">
        <v>80388</v>
      </c>
      <c r="AS124" s="75">
        <v>90414</v>
      </c>
      <c r="AU124" s="75">
        <v>101806</v>
      </c>
      <c r="AV124" s="75">
        <v>95526</v>
      </c>
      <c r="AW124" s="75">
        <v>111750</v>
      </c>
      <c r="AX124" s="75">
        <v>104350</v>
      </c>
      <c r="AY124" s="75">
        <v>108838</v>
      </c>
      <c r="AZ124" s="75">
        <v>102761</v>
      </c>
      <c r="BA124" s="75">
        <v>100299</v>
      </c>
      <c r="BB124" s="75">
        <v>95924</v>
      </c>
      <c r="BD124" s="75">
        <v>116939</v>
      </c>
      <c r="BE124" s="75">
        <v>111695</v>
      </c>
      <c r="BF124" s="75">
        <v>106143</v>
      </c>
      <c r="BG124" s="75">
        <v>101656</v>
      </c>
      <c r="BH124" s="75">
        <v>114889</v>
      </c>
      <c r="BI124" s="75">
        <v>112380</v>
      </c>
      <c r="BJ124" s="75">
        <v>97529</v>
      </c>
      <c r="BK124" s="75">
        <v>92982</v>
      </c>
      <c r="BM124" s="75">
        <v>110768</v>
      </c>
      <c r="BN124" s="75">
        <v>105528</v>
      </c>
      <c r="BO124" s="75">
        <v>113764</v>
      </c>
      <c r="BP124" s="75">
        <v>107465</v>
      </c>
      <c r="BQ124" s="75">
        <v>105432</v>
      </c>
      <c r="BR124" s="75">
        <v>100710</v>
      </c>
      <c r="BS124" s="75">
        <v>187577</v>
      </c>
      <c r="BT124" s="75">
        <v>104589</v>
      </c>
      <c r="BV124">
        <v>207526</v>
      </c>
      <c r="BW124">
        <v>116227</v>
      </c>
      <c r="BX124">
        <v>234900</v>
      </c>
      <c r="BY124">
        <v>131547</v>
      </c>
      <c r="BZ124">
        <v>243659</v>
      </c>
      <c r="CA124">
        <v>135910</v>
      </c>
      <c r="CB124">
        <v>213859</v>
      </c>
      <c r="CC124">
        <v>122095</v>
      </c>
      <c r="CE124">
        <v>413437</v>
      </c>
      <c r="CF124">
        <v>182647</v>
      </c>
      <c r="CG124" s="75">
        <v>400240</v>
      </c>
      <c r="CH124" s="75">
        <v>161774</v>
      </c>
      <c r="CI124" s="75">
        <v>453994</v>
      </c>
      <c r="CJ124" s="75">
        <v>188807</v>
      </c>
    </row>
    <row r="125" spans="1:90" x14ac:dyDescent="0.6">
      <c r="A125" s="33" t="s">
        <v>131</v>
      </c>
      <c r="B125" s="305">
        <v>14866</v>
      </c>
      <c r="C125" s="305">
        <v>37784</v>
      </c>
      <c r="D125" s="75">
        <v>16349</v>
      </c>
      <c r="E125" s="75">
        <v>42901</v>
      </c>
      <c r="F125" s="75">
        <v>39190</v>
      </c>
      <c r="G125" s="75">
        <v>46494</v>
      </c>
      <c r="H125" s="75">
        <v>34237</v>
      </c>
      <c r="I125" s="75">
        <v>36711</v>
      </c>
      <c r="K125" s="316">
        <v>39472</v>
      </c>
      <c r="L125" s="316">
        <v>40518</v>
      </c>
      <c r="M125" s="316">
        <v>42488</v>
      </c>
      <c r="N125" s="316">
        <v>45412</v>
      </c>
      <c r="O125" s="316">
        <v>43402</v>
      </c>
      <c r="P125" s="316">
        <v>41385</v>
      </c>
      <c r="Q125" s="316">
        <v>38131</v>
      </c>
      <c r="R125" s="316">
        <v>36101</v>
      </c>
      <c r="T125" s="316">
        <v>44059</v>
      </c>
      <c r="U125" s="316">
        <v>40940</v>
      </c>
      <c r="V125" s="316">
        <v>45343</v>
      </c>
      <c r="W125" s="316">
        <v>42776</v>
      </c>
      <c r="X125" s="316">
        <v>48204</v>
      </c>
      <c r="Y125" s="316">
        <v>44808</v>
      </c>
      <c r="Z125" s="316">
        <v>40585</v>
      </c>
      <c r="AA125" s="316">
        <v>37608</v>
      </c>
      <c r="AC125" s="316">
        <v>42572</v>
      </c>
      <c r="AD125" s="316">
        <v>39941</v>
      </c>
      <c r="AE125" s="316">
        <v>48418</v>
      </c>
      <c r="AF125" s="316">
        <v>45208</v>
      </c>
      <c r="AG125" s="316">
        <v>48974</v>
      </c>
      <c r="AH125" s="316">
        <v>45722</v>
      </c>
      <c r="AI125" s="316">
        <v>37002</v>
      </c>
      <c r="AJ125" s="316">
        <v>34581</v>
      </c>
      <c r="AL125" s="75">
        <v>45363</v>
      </c>
      <c r="AM125" s="75">
        <v>185055</v>
      </c>
      <c r="AN125" s="75">
        <v>47285</v>
      </c>
      <c r="AO125" s="75">
        <v>45317</v>
      </c>
      <c r="AP125" s="75">
        <v>52561</v>
      </c>
      <c r="AQ125" s="75">
        <v>50497</v>
      </c>
      <c r="AR125" s="75">
        <v>40227</v>
      </c>
      <c r="AS125" s="75">
        <v>37983</v>
      </c>
      <c r="AU125" s="75">
        <v>43788</v>
      </c>
      <c r="AV125" s="75">
        <v>41197</v>
      </c>
      <c r="AW125" s="75">
        <v>42383</v>
      </c>
      <c r="AX125" s="75">
        <v>39759</v>
      </c>
      <c r="AY125" s="75">
        <v>41440</v>
      </c>
      <c r="AZ125" s="75">
        <v>40168</v>
      </c>
      <c r="BA125" s="75">
        <v>39367</v>
      </c>
      <c r="BB125" s="75">
        <v>38773</v>
      </c>
      <c r="BD125" s="75">
        <v>51222</v>
      </c>
      <c r="BE125" s="75">
        <v>49617</v>
      </c>
      <c r="BF125" s="75">
        <v>42554</v>
      </c>
      <c r="BG125" s="75">
        <v>40793</v>
      </c>
      <c r="BH125" s="75">
        <v>47435</v>
      </c>
      <c r="BI125" s="75">
        <v>46843</v>
      </c>
      <c r="BJ125" s="75">
        <v>37766</v>
      </c>
      <c r="BK125" s="75">
        <v>36668</v>
      </c>
      <c r="BM125" s="75">
        <v>41815</v>
      </c>
      <c r="BN125" s="75">
        <v>39516</v>
      </c>
      <c r="BO125" s="75">
        <v>45552</v>
      </c>
      <c r="BP125" s="75">
        <v>43207</v>
      </c>
      <c r="BQ125" s="75">
        <v>44769</v>
      </c>
      <c r="BR125" s="75">
        <v>42699</v>
      </c>
      <c r="BS125" s="75">
        <v>71985</v>
      </c>
      <c r="BT125" s="75">
        <v>40131</v>
      </c>
      <c r="BV125">
        <v>84038</v>
      </c>
      <c r="BW125">
        <v>46927</v>
      </c>
      <c r="BX125">
        <v>71291</v>
      </c>
      <c r="BY125">
        <v>39529</v>
      </c>
      <c r="BZ125">
        <v>93757</v>
      </c>
      <c r="CA125">
        <v>52599</v>
      </c>
      <c r="CB125">
        <v>81090</v>
      </c>
      <c r="CC125">
        <v>46745</v>
      </c>
      <c r="CE125">
        <v>161170</v>
      </c>
      <c r="CF125">
        <v>74889</v>
      </c>
      <c r="CG125" s="75">
        <v>159061</v>
      </c>
      <c r="CH125" s="75">
        <v>63949</v>
      </c>
      <c r="CI125" s="75">
        <v>209217</v>
      </c>
      <c r="CJ125" s="75">
        <v>87457</v>
      </c>
    </row>
    <row r="126" spans="1:90" x14ac:dyDescent="0.6">
      <c r="A126" s="32" t="s">
        <v>132</v>
      </c>
      <c r="AY126">
        <v>0</v>
      </c>
      <c r="AZ126">
        <v>0</v>
      </c>
      <c r="BA126">
        <v>0</v>
      </c>
      <c r="BB126">
        <v>0</v>
      </c>
      <c r="BD126">
        <v>0</v>
      </c>
      <c r="BE126">
        <v>0</v>
      </c>
      <c r="BM126">
        <v>0</v>
      </c>
      <c r="BN126">
        <v>0</v>
      </c>
    </row>
    <row r="127" spans="1:90" x14ac:dyDescent="0.6">
      <c r="A127" s="33" t="s">
        <v>133</v>
      </c>
      <c r="B127" s="305">
        <v>118922</v>
      </c>
      <c r="C127" s="305">
        <v>164532</v>
      </c>
      <c r="D127" s="75">
        <v>121621</v>
      </c>
      <c r="E127" s="75">
        <v>171363</v>
      </c>
      <c r="F127" s="75">
        <v>223466</v>
      </c>
      <c r="G127" s="75">
        <v>193239</v>
      </c>
      <c r="H127" s="75">
        <v>190327</v>
      </c>
      <c r="I127" s="75">
        <v>166685</v>
      </c>
      <c r="K127" s="316">
        <v>230171</v>
      </c>
      <c r="L127" s="316">
        <v>175565</v>
      </c>
      <c r="M127" s="316">
        <v>226870</v>
      </c>
      <c r="N127" s="316">
        <v>186214</v>
      </c>
      <c r="O127" s="316">
        <v>238045</v>
      </c>
      <c r="P127" s="316">
        <v>167128</v>
      </c>
      <c r="Q127" s="316">
        <v>195328</v>
      </c>
      <c r="R127" s="316">
        <v>142351</v>
      </c>
      <c r="T127" s="316">
        <v>230511</v>
      </c>
      <c r="U127" s="316">
        <v>159229</v>
      </c>
      <c r="V127" s="316">
        <v>235319</v>
      </c>
      <c r="W127" s="316">
        <v>162323</v>
      </c>
      <c r="X127" s="316">
        <v>262077</v>
      </c>
      <c r="Y127" s="316">
        <v>184521</v>
      </c>
      <c r="Z127" s="316">
        <v>188767</v>
      </c>
      <c r="AA127" s="316">
        <v>131403</v>
      </c>
      <c r="AC127" s="316">
        <v>232508</v>
      </c>
      <c r="AD127" s="316">
        <v>161629</v>
      </c>
      <c r="AE127" s="316">
        <v>241916</v>
      </c>
      <c r="AF127" s="316">
        <v>168012</v>
      </c>
      <c r="AG127" s="316">
        <v>234791</v>
      </c>
      <c r="AH127" s="316">
        <v>163559</v>
      </c>
      <c r="AI127" s="316">
        <v>206061</v>
      </c>
      <c r="AJ127" s="316">
        <v>142479</v>
      </c>
      <c r="AL127" s="75">
        <v>263989</v>
      </c>
      <c r="AM127" s="75">
        <v>185055</v>
      </c>
      <c r="AN127" s="75">
        <v>240887</v>
      </c>
      <c r="AO127" s="75">
        <v>165743</v>
      </c>
      <c r="AP127" s="75">
        <v>259552</v>
      </c>
      <c r="AQ127" s="75">
        <v>183150</v>
      </c>
      <c r="AR127" s="75">
        <v>196782</v>
      </c>
      <c r="AS127" s="75">
        <v>143208</v>
      </c>
      <c r="AU127" s="75">
        <v>244317</v>
      </c>
      <c r="AV127" s="75">
        <v>169427</v>
      </c>
      <c r="AW127" s="75">
        <v>229315</v>
      </c>
      <c r="AX127" s="75">
        <v>159379</v>
      </c>
      <c r="AY127" s="75">
        <v>237683</v>
      </c>
      <c r="AZ127" s="75">
        <v>164360</v>
      </c>
      <c r="BA127" s="75">
        <v>213373</v>
      </c>
      <c r="BB127" s="75">
        <v>148740</v>
      </c>
      <c r="BD127" s="75">
        <v>233672</v>
      </c>
      <c r="BE127" s="75">
        <v>164075</v>
      </c>
      <c r="BF127" s="75">
        <v>214055</v>
      </c>
      <c r="BG127" s="75">
        <v>154132</v>
      </c>
      <c r="BH127" s="75">
        <v>277704</v>
      </c>
      <c r="BI127" s="75">
        <v>196482</v>
      </c>
      <c r="BJ127" s="75">
        <v>207748</v>
      </c>
      <c r="BK127" s="75">
        <v>147224</v>
      </c>
      <c r="BM127" s="75">
        <v>256506</v>
      </c>
      <c r="BN127" s="75">
        <v>178115</v>
      </c>
      <c r="BO127" s="75">
        <v>268847</v>
      </c>
      <c r="BP127" s="75">
        <v>192752</v>
      </c>
      <c r="BQ127" s="75">
        <v>274231</v>
      </c>
      <c r="BR127" s="75">
        <v>202445</v>
      </c>
      <c r="BS127" s="75">
        <v>340783</v>
      </c>
      <c r="BT127" s="75">
        <v>195072</v>
      </c>
      <c r="BV127">
        <v>360367</v>
      </c>
      <c r="BW127">
        <v>205859</v>
      </c>
      <c r="BX127">
        <v>352921</v>
      </c>
      <c r="BY127">
        <v>201393</v>
      </c>
      <c r="BZ127">
        <v>412336</v>
      </c>
      <c r="CA127">
        <v>234743</v>
      </c>
      <c r="CB127">
        <v>365751</v>
      </c>
      <c r="CC127">
        <v>208062</v>
      </c>
      <c r="CE127">
        <v>760322</v>
      </c>
      <c r="CF127">
        <v>338414</v>
      </c>
      <c r="CG127" s="75">
        <v>744263</v>
      </c>
      <c r="CH127" s="75">
        <v>293960</v>
      </c>
      <c r="CI127" s="75">
        <v>738359</v>
      </c>
      <c r="CJ127" s="75">
        <v>298367</v>
      </c>
    </row>
    <row r="128" spans="1:90" x14ac:dyDescent="0.6">
      <c r="A128" s="33" t="s">
        <v>134</v>
      </c>
      <c r="B128" s="305">
        <v>33314</v>
      </c>
      <c r="C128" s="305">
        <v>47055</v>
      </c>
      <c r="D128" s="75">
        <v>34461</v>
      </c>
      <c r="E128" s="75">
        <v>46805</v>
      </c>
      <c r="F128" s="75">
        <v>54301</v>
      </c>
      <c r="G128" s="75">
        <v>54501</v>
      </c>
      <c r="H128" s="75">
        <v>53465</v>
      </c>
      <c r="I128" s="75">
        <v>51106</v>
      </c>
      <c r="K128" s="316">
        <v>54313</v>
      </c>
      <c r="L128" s="316">
        <v>54491</v>
      </c>
      <c r="M128" s="316">
        <v>46806</v>
      </c>
      <c r="N128" s="316">
        <v>46580</v>
      </c>
      <c r="O128" s="316">
        <v>59857</v>
      </c>
      <c r="P128" s="316">
        <v>49081</v>
      </c>
      <c r="Q128" s="316">
        <v>54106</v>
      </c>
      <c r="R128" s="316">
        <v>43718</v>
      </c>
      <c r="T128" s="316">
        <v>52060</v>
      </c>
      <c r="U128" s="316">
        <v>41658</v>
      </c>
      <c r="V128" s="316">
        <v>52301</v>
      </c>
      <c r="W128" s="316">
        <v>43469</v>
      </c>
      <c r="X128" s="316">
        <v>63085</v>
      </c>
      <c r="Y128" s="316">
        <v>51175</v>
      </c>
      <c r="Z128" s="316">
        <v>58753</v>
      </c>
      <c r="AA128" s="316">
        <v>47382</v>
      </c>
      <c r="AC128" s="316">
        <v>54859</v>
      </c>
      <c r="AD128" s="316">
        <v>44078</v>
      </c>
      <c r="AE128" s="316">
        <v>54407</v>
      </c>
      <c r="AF128" s="316">
        <v>45038</v>
      </c>
      <c r="AG128" s="316">
        <v>63880</v>
      </c>
      <c r="AH128" s="316">
        <v>52971</v>
      </c>
      <c r="AI128" s="316">
        <v>54501</v>
      </c>
      <c r="AJ128" s="316">
        <v>44621</v>
      </c>
      <c r="AL128" s="75">
        <v>57729</v>
      </c>
      <c r="AM128" s="75">
        <v>46680</v>
      </c>
      <c r="AN128" s="75">
        <v>47878</v>
      </c>
      <c r="AO128" s="75">
        <v>38995</v>
      </c>
      <c r="AP128" s="75">
        <v>66152</v>
      </c>
      <c r="AQ128" s="75">
        <v>53034</v>
      </c>
      <c r="AR128" s="75">
        <v>51287</v>
      </c>
      <c r="AS128" s="75">
        <v>45853</v>
      </c>
      <c r="AU128" s="75">
        <v>54248</v>
      </c>
      <c r="AV128" s="75">
        <v>44211</v>
      </c>
      <c r="AW128" s="75">
        <v>53305</v>
      </c>
      <c r="AX128" s="75">
        <v>42374</v>
      </c>
      <c r="AY128" s="75">
        <v>64364</v>
      </c>
      <c r="AZ128" s="75">
        <v>52515</v>
      </c>
      <c r="BA128" s="75">
        <v>52487</v>
      </c>
      <c r="BB128" s="75">
        <v>42656</v>
      </c>
      <c r="BD128" s="75">
        <v>57942</v>
      </c>
      <c r="BE128" s="75">
        <v>48357</v>
      </c>
      <c r="BF128" s="75">
        <v>53882</v>
      </c>
      <c r="BG128" s="75">
        <v>42885</v>
      </c>
      <c r="BH128" s="75">
        <v>61889</v>
      </c>
      <c r="BI128" s="75">
        <v>50667</v>
      </c>
      <c r="BJ128" s="75">
        <v>58874</v>
      </c>
      <c r="BK128" s="75">
        <v>48283</v>
      </c>
      <c r="BM128" s="75">
        <v>57434</v>
      </c>
      <c r="BN128" s="75">
        <v>45908</v>
      </c>
      <c r="BO128" s="75">
        <v>58395</v>
      </c>
      <c r="BP128" s="75">
        <v>46322</v>
      </c>
      <c r="BQ128" s="75">
        <v>61497</v>
      </c>
      <c r="BR128" s="75">
        <v>49784</v>
      </c>
      <c r="BS128" s="75">
        <v>91354</v>
      </c>
      <c r="BT128" s="75">
        <v>50644</v>
      </c>
      <c r="BV128">
        <v>99623</v>
      </c>
      <c r="BW128">
        <v>55507</v>
      </c>
      <c r="BX128">
        <v>82097</v>
      </c>
      <c r="BY128">
        <v>45306</v>
      </c>
      <c r="BZ128">
        <v>106467</v>
      </c>
      <c r="CA128">
        <v>58805</v>
      </c>
      <c r="CB128">
        <v>99372</v>
      </c>
      <c r="CC128">
        <v>56626</v>
      </c>
      <c r="CE128">
        <v>158602</v>
      </c>
      <c r="CF128">
        <v>70509</v>
      </c>
      <c r="CG128" s="75">
        <v>139167</v>
      </c>
      <c r="CH128" s="75">
        <v>55431</v>
      </c>
      <c r="CI128" s="75">
        <v>185857</v>
      </c>
      <c r="CJ128" s="75">
        <v>76747</v>
      </c>
    </row>
    <row r="129" spans="1:90" x14ac:dyDescent="0.6">
      <c r="A129" s="33" t="s">
        <v>135</v>
      </c>
      <c r="B129" s="305">
        <v>35300</v>
      </c>
      <c r="C129" s="305">
        <v>56566</v>
      </c>
      <c r="D129" s="75">
        <v>36929</v>
      </c>
      <c r="E129" s="75">
        <v>55354</v>
      </c>
      <c r="F129" s="75">
        <v>54989</v>
      </c>
      <c r="G129" s="75">
        <v>60428</v>
      </c>
      <c r="H129" s="75">
        <v>55221</v>
      </c>
      <c r="I129" s="75">
        <v>59253</v>
      </c>
      <c r="K129" s="316">
        <v>57362</v>
      </c>
      <c r="L129" s="316">
        <v>57326</v>
      </c>
      <c r="M129" s="316">
        <v>59244</v>
      </c>
      <c r="N129" s="316">
        <v>60065</v>
      </c>
      <c r="O129" s="316">
        <v>56517</v>
      </c>
      <c r="P129" s="316">
        <v>52912</v>
      </c>
      <c r="Q129" s="316">
        <v>44717</v>
      </c>
      <c r="R129" s="316">
        <v>41800</v>
      </c>
      <c r="T129" s="316">
        <v>52969</v>
      </c>
      <c r="U129" s="316">
        <v>48085</v>
      </c>
      <c r="V129" s="316">
        <v>58012</v>
      </c>
      <c r="W129" s="316">
        <v>54887</v>
      </c>
      <c r="X129" s="316">
        <v>57276</v>
      </c>
      <c r="Y129" s="316">
        <v>51622</v>
      </c>
      <c r="Z129" s="316">
        <v>47049</v>
      </c>
      <c r="AA129" s="316">
        <v>43290</v>
      </c>
      <c r="AC129" s="316">
        <v>51295</v>
      </c>
      <c r="AD129" s="316">
        <v>47131</v>
      </c>
      <c r="AE129" s="316">
        <v>53632</v>
      </c>
      <c r="AF129" s="316">
        <v>52559</v>
      </c>
      <c r="AG129" s="316">
        <v>57417</v>
      </c>
      <c r="AH129" s="316">
        <v>55198</v>
      </c>
      <c r="AI129" s="316">
        <v>44731</v>
      </c>
      <c r="AJ129" s="316">
        <v>42012</v>
      </c>
      <c r="AL129" s="75">
        <v>48029</v>
      </c>
      <c r="AM129" s="75">
        <v>44209</v>
      </c>
      <c r="AN129" s="75">
        <v>50868</v>
      </c>
      <c r="AO129" s="75">
        <v>46792</v>
      </c>
      <c r="AP129" s="75">
        <v>49158</v>
      </c>
      <c r="AQ129" s="75">
        <v>45563</v>
      </c>
      <c r="AR129" s="75">
        <v>49282</v>
      </c>
      <c r="AS129" s="75">
        <v>47924</v>
      </c>
      <c r="AU129" s="75">
        <v>47483</v>
      </c>
      <c r="AV129" s="75">
        <v>44063</v>
      </c>
      <c r="AW129" s="75">
        <v>44678</v>
      </c>
      <c r="AX129" s="75">
        <v>42053</v>
      </c>
      <c r="AY129" s="75">
        <v>46259</v>
      </c>
      <c r="AZ129" s="75">
        <v>43440</v>
      </c>
      <c r="BA129" s="75">
        <v>43459</v>
      </c>
      <c r="BB129" s="75">
        <v>41983</v>
      </c>
      <c r="BD129" s="75">
        <v>44371</v>
      </c>
      <c r="BE129" s="75">
        <v>40745</v>
      </c>
      <c r="BF129" s="75">
        <v>45777</v>
      </c>
      <c r="BG129" s="75">
        <v>43078</v>
      </c>
      <c r="BH129" s="75">
        <v>48642</v>
      </c>
      <c r="BI129" s="75">
        <v>45026</v>
      </c>
      <c r="BJ129" s="75">
        <v>47662</v>
      </c>
      <c r="BK129" s="75">
        <v>44547</v>
      </c>
      <c r="BM129" s="75">
        <v>44218</v>
      </c>
      <c r="BN129" s="75">
        <v>40191</v>
      </c>
      <c r="BO129" s="75">
        <v>46769</v>
      </c>
      <c r="BP129" s="75">
        <v>44316</v>
      </c>
      <c r="BQ129" s="75">
        <v>41106</v>
      </c>
      <c r="BR129" s="75">
        <v>38697</v>
      </c>
      <c r="BS129" s="75">
        <v>82653</v>
      </c>
      <c r="BT129" s="75">
        <v>45906</v>
      </c>
      <c r="BV129">
        <v>87073</v>
      </c>
      <c r="BW129">
        <v>48128</v>
      </c>
      <c r="BX129">
        <v>88813</v>
      </c>
      <c r="BY129">
        <v>49070</v>
      </c>
      <c r="BZ129">
        <v>103077</v>
      </c>
      <c r="CA129">
        <v>57354</v>
      </c>
      <c r="CB129">
        <v>91422</v>
      </c>
      <c r="CC129">
        <v>50123</v>
      </c>
      <c r="CE129">
        <v>155570</v>
      </c>
      <c r="CF129">
        <v>69544</v>
      </c>
      <c r="CG129" s="75">
        <v>179199</v>
      </c>
      <c r="CH129" s="75">
        <v>71160</v>
      </c>
      <c r="CI129" s="75">
        <v>209419</v>
      </c>
      <c r="CJ129" s="75">
        <v>84181</v>
      </c>
    </row>
    <row r="130" spans="1:90" x14ac:dyDescent="0.6">
      <c r="A130" s="33" t="s">
        <v>136</v>
      </c>
      <c r="B130" s="305">
        <v>45298</v>
      </c>
      <c r="C130" s="305">
        <v>56735</v>
      </c>
      <c r="D130" s="75">
        <v>48807</v>
      </c>
      <c r="E130" s="75">
        <v>75773</v>
      </c>
      <c r="F130" s="75">
        <v>66997</v>
      </c>
      <c r="G130" s="75">
        <v>71470</v>
      </c>
      <c r="H130" s="75">
        <v>46406</v>
      </c>
      <c r="I130" s="75">
        <v>42527</v>
      </c>
      <c r="K130" s="316">
        <v>63503</v>
      </c>
      <c r="L130" s="316">
        <v>60094</v>
      </c>
      <c r="M130" s="316">
        <v>62413</v>
      </c>
      <c r="N130" s="316">
        <v>61018</v>
      </c>
      <c r="O130" s="316">
        <v>66812</v>
      </c>
      <c r="P130" s="316">
        <v>58661</v>
      </c>
      <c r="Q130" s="316">
        <v>42957</v>
      </c>
      <c r="R130" s="316">
        <v>37744</v>
      </c>
      <c r="T130" s="316">
        <v>62822</v>
      </c>
      <c r="U130" s="316">
        <v>54808</v>
      </c>
      <c r="V130" s="316">
        <v>59443</v>
      </c>
      <c r="W130" s="316">
        <v>52764</v>
      </c>
      <c r="X130" s="316">
        <v>61144</v>
      </c>
      <c r="Y130" s="316">
        <v>52787</v>
      </c>
      <c r="Z130" s="316">
        <v>45512</v>
      </c>
      <c r="AA130" s="316">
        <v>39098</v>
      </c>
      <c r="AC130" s="316">
        <v>59233</v>
      </c>
      <c r="AD130" s="316">
        <v>51487</v>
      </c>
      <c r="AE130" s="316">
        <v>64009</v>
      </c>
      <c r="AF130" s="316">
        <v>56233</v>
      </c>
      <c r="AG130" s="316">
        <v>58685</v>
      </c>
      <c r="AH130" s="316">
        <v>50528</v>
      </c>
      <c r="AI130" s="316">
        <v>43600</v>
      </c>
      <c r="AJ130" s="316">
        <v>37978</v>
      </c>
      <c r="AL130" s="75">
        <v>65192</v>
      </c>
      <c r="AM130" s="75">
        <v>55320</v>
      </c>
      <c r="AN130" s="75">
        <v>61094</v>
      </c>
      <c r="AO130" s="75">
        <v>53147</v>
      </c>
      <c r="AP130" s="75">
        <v>61642</v>
      </c>
      <c r="AQ130" s="75">
        <v>53682</v>
      </c>
      <c r="AR130" s="75">
        <v>44766</v>
      </c>
      <c r="AS130" s="75">
        <v>39044</v>
      </c>
      <c r="AU130" s="75">
        <v>65715</v>
      </c>
      <c r="AV130" s="75">
        <v>56482</v>
      </c>
      <c r="AW130" s="75">
        <v>60475</v>
      </c>
      <c r="AX130" s="75">
        <v>52810</v>
      </c>
      <c r="AY130" s="75">
        <v>67310</v>
      </c>
      <c r="AZ130" s="75">
        <v>57265</v>
      </c>
      <c r="BA130" s="75">
        <v>47717</v>
      </c>
      <c r="BB130" s="75">
        <v>41194</v>
      </c>
      <c r="BD130" s="75">
        <v>64547</v>
      </c>
      <c r="BE130" s="75">
        <v>56645</v>
      </c>
      <c r="BF130" s="75">
        <v>55733</v>
      </c>
      <c r="BG130" s="75">
        <v>48674</v>
      </c>
      <c r="BH130" s="75">
        <v>66443</v>
      </c>
      <c r="BI130" s="75">
        <v>58870</v>
      </c>
      <c r="BJ130" s="75">
        <v>50063</v>
      </c>
      <c r="BK130" s="75">
        <v>43234</v>
      </c>
      <c r="BM130" s="75">
        <v>68905</v>
      </c>
      <c r="BN130" s="75">
        <v>59932</v>
      </c>
      <c r="BO130" s="75">
        <v>70602</v>
      </c>
      <c r="BP130" s="75">
        <v>62339</v>
      </c>
      <c r="BQ130" s="75">
        <v>65556</v>
      </c>
      <c r="BR130" s="75">
        <v>56692</v>
      </c>
      <c r="BS130" s="75">
        <v>86385</v>
      </c>
      <c r="BT130" s="75">
        <v>47818</v>
      </c>
      <c r="BV130">
        <v>111854</v>
      </c>
      <c r="BW130">
        <v>62090</v>
      </c>
      <c r="BX130">
        <v>117627</v>
      </c>
      <c r="BY130">
        <v>65294</v>
      </c>
      <c r="BZ130">
        <v>125987</v>
      </c>
      <c r="CA130">
        <v>69956</v>
      </c>
      <c r="CB130">
        <v>103102</v>
      </c>
      <c r="CC130">
        <v>57576</v>
      </c>
      <c r="CE130">
        <v>201885</v>
      </c>
      <c r="CF130">
        <v>86724</v>
      </c>
      <c r="CG130" s="75">
        <v>217092</v>
      </c>
      <c r="CH130" s="75">
        <v>84646</v>
      </c>
      <c r="CI130" s="75">
        <v>250032</v>
      </c>
      <c r="CJ130" s="75">
        <v>99642</v>
      </c>
    </row>
    <row r="131" spans="1:90" x14ac:dyDescent="0.6">
      <c r="A131" s="33" t="s">
        <v>137</v>
      </c>
      <c r="B131" s="305">
        <v>83033</v>
      </c>
      <c r="C131" s="305">
        <v>150118</v>
      </c>
      <c r="D131" s="75">
        <v>96404</v>
      </c>
      <c r="E131" s="75">
        <v>182537</v>
      </c>
      <c r="F131" s="75">
        <v>203882</v>
      </c>
      <c r="G131" s="75">
        <v>212665</v>
      </c>
      <c r="H131" s="75">
        <v>174429</v>
      </c>
      <c r="I131" s="75">
        <v>145690</v>
      </c>
      <c r="K131" s="316">
        <v>202010</v>
      </c>
      <c r="L131" s="316">
        <v>213309</v>
      </c>
      <c r="M131" s="316">
        <v>192832</v>
      </c>
      <c r="N131" s="316">
        <v>202858</v>
      </c>
      <c r="O131" s="316">
        <v>217813</v>
      </c>
      <c r="P131" s="316">
        <v>179612</v>
      </c>
      <c r="Q131" s="316">
        <v>187330</v>
      </c>
      <c r="R131" s="316">
        <v>146233</v>
      </c>
      <c r="T131" s="316">
        <v>208816</v>
      </c>
      <c r="U131" s="316">
        <v>167116</v>
      </c>
      <c r="V131" s="316">
        <v>219063</v>
      </c>
      <c r="W131" s="316">
        <v>178355</v>
      </c>
      <c r="X131" s="316">
        <v>241185</v>
      </c>
      <c r="Y131" s="316">
        <v>197394</v>
      </c>
      <c r="Z131" s="316">
        <v>174466</v>
      </c>
      <c r="AA131" s="316">
        <v>136005</v>
      </c>
      <c r="AC131" s="316">
        <v>224035</v>
      </c>
      <c r="AD131" s="316">
        <v>180086</v>
      </c>
      <c r="AE131" s="316">
        <v>215390</v>
      </c>
      <c r="AF131" s="316">
        <v>173208</v>
      </c>
      <c r="AG131" s="316">
        <v>241191</v>
      </c>
      <c r="AH131" s="316">
        <v>193432</v>
      </c>
      <c r="AI131" s="316">
        <v>201461</v>
      </c>
      <c r="AJ131" s="316">
        <v>161988</v>
      </c>
      <c r="AL131" s="75">
        <v>225852</v>
      </c>
      <c r="AM131" s="75">
        <v>182265</v>
      </c>
      <c r="AN131" s="75">
        <v>234397</v>
      </c>
      <c r="AO131" s="75">
        <v>193454</v>
      </c>
      <c r="AP131" s="75">
        <v>232983</v>
      </c>
      <c r="AQ131" s="75">
        <v>193863</v>
      </c>
      <c r="AR131" s="75">
        <v>211684</v>
      </c>
      <c r="AS131" s="75">
        <v>179119</v>
      </c>
      <c r="AU131" s="75">
        <v>204639</v>
      </c>
      <c r="AV131" s="75">
        <v>165947</v>
      </c>
      <c r="AW131" s="75">
        <v>219166</v>
      </c>
      <c r="AX131" s="75">
        <v>181560</v>
      </c>
      <c r="AY131" s="75">
        <v>228808</v>
      </c>
      <c r="AZ131" s="75">
        <v>191050</v>
      </c>
      <c r="BA131" s="75">
        <v>200698</v>
      </c>
      <c r="BB131" s="75">
        <v>164082</v>
      </c>
      <c r="BD131" s="75">
        <v>211637</v>
      </c>
      <c r="BE131" s="75">
        <v>174243</v>
      </c>
      <c r="BF131" s="75">
        <v>207103</v>
      </c>
      <c r="BG131" s="75">
        <v>167060</v>
      </c>
      <c r="BH131" s="75">
        <v>227346</v>
      </c>
      <c r="BI131" s="75">
        <v>188789</v>
      </c>
      <c r="BJ131" s="75">
        <v>200197</v>
      </c>
      <c r="BK131" s="75">
        <v>163629</v>
      </c>
      <c r="BM131" s="75">
        <v>210604</v>
      </c>
      <c r="BN131" s="75">
        <v>170270</v>
      </c>
      <c r="BO131" s="75">
        <v>211235</v>
      </c>
      <c r="BP131" s="75">
        <v>172733</v>
      </c>
      <c r="BQ131" s="75">
        <v>225243</v>
      </c>
      <c r="BR131" s="75">
        <v>181518</v>
      </c>
      <c r="BS131" s="75">
        <v>334012</v>
      </c>
      <c r="BT131" s="75">
        <v>187905</v>
      </c>
      <c r="BV131">
        <v>345836</v>
      </c>
      <c r="BW131">
        <v>193956</v>
      </c>
      <c r="BX131">
        <v>355560</v>
      </c>
      <c r="BY131">
        <v>199031</v>
      </c>
      <c r="BZ131">
        <v>381532</v>
      </c>
      <c r="CA131">
        <v>213856</v>
      </c>
      <c r="CB131">
        <v>198512</v>
      </c>
      <c r="CC131">
        <v>114776</v>
      </c>
      <c r="CE131">
        <v>639639</v>
      </c>
      <c r="CF131">
        <v>280945</v>
      </c>
      <c r="CG131" s="75">
        <v>621254</v>
      </c>
      <c r="CH131" s="75">
        <v>252700</v>
      </c>
      <c r="CI131" s="75">
        <v>739215</v>
      </c>
      <c r="CJ131" s="75">
        <v>305894</v>
      </c>
    </row>
    <row r="132" spans="1:90" x14ac:dyDescent="0.6">
      <c r="A132" s="33" t="s">
        <v>138</v>
      </c>
      <c r="B132" s="306">
        <v>842</v>
      </c>
      <c r="C132" s="305">
        <v>16837</v>
      </c>
      <c r="D132">
        <v>916</v>
      </c>
      <c r="E132" s="75">
        <v>18321</v>
      </c>
      <c r="F132">
        <v>872</v>
      </c>
      <c r="G132" s="75">
        <v>17448</v>
      </c>
      <c r="H132">
        <v>764</v>
      </c>
      <c r="I132" s="75">
        <v>15281</v>
      </c>
      <c r="K132" s="317">
        <v>907</v>
      </c>
      <c r="L132" s="316">
        <v>18116</v>
      </c>
      <c r="M132" s="316">
        <v>12394</v>
      </c>
      <c r="N132" s="316">
        <v>19201</v>
      </c>
      <c r="O132" s="316">
        <v>20327</v>
      </c>
      <c r="P132" s="316">
        <v>19081</v>
      </c>
      <c r="Q132" s="316">
        <v>19021</v>
      </c>
      <c r="R132" s="316">
        <v>17898</v>
      </c>
      <c r="T132" s="316">
        <v>18944</v>
      </c>
      <c r="U132" s="316">
        <v>17726</v>
      </c>
      <c r="V132" s="316">
        <v>21795</v>
      </c>
      <c r="W132" s="316">
        <v>20840</v>
      </c>
      <c r="X132" s="316">
        <v>23486</v>
      </c>
      <c r="Y132" s="316">
        <v>22214</v>
      </c>
      <c r="Z132" s="316">
        <v>18660</v>
      </c>
      <c r="AA132" s="316">
        <v>17471</v>
      </c>
      <c r="AC132" s="316">
        <v>21429</v>
      </c>
      <c r="AD132" s="316">
        <v>19825</v>
      </c>
      <c r="AE132" s="316">
        <v>21034</v>
      </c>
      <c r="AF132" s="316">
        <v>19286</v>
      </c>
      <c r="AG132" s="316">
        <v>21429</v>
      </c>
      <c r="AH132" s="316">
        <v>19913</v>
      </c>
      <c r="AI132" s="316">
        <v>18036</v>
      </c>
      <c r="AJ132" s="316">
        <v>16856</v>
      </c>
      <c r="AL132" s="75">
        <v>21629</v>
      </c>
      <c r="AM132" s="75">
        <v>20049</v>
      </c>
      <c r="AN132" s="75">
        <v>20676</v>
      </c>
      <c r="AO132" s="75">
        <v>19142</v>
      </c>
      <c r="AP132" s="75">
        <v>22719</v>
      </c>
      <c r="AQ132" s="75">
        <v>21839</v>
      </c>
      <c r="AR132" s="75">
        <v>21869</v>
      </c>
      <c r="AS132" s="75">
        <v>21036</v>
      </c>
      <c r="AU132" s="75">
        <v>22343</v>
      </c>
      <c r="AV132" s="75">
        <v>20554</v>
      </c>
      <c r="AW132" s="75">
        <v>24026</v>
      </c>
      <c r="AX132" s="75">
        <v>22267</v>
      </c>
      <c r="AY132" s="75">
        <v>25051</v>
      </c>
      <c r="AZ132" s="75">
        <v>23229</v>
      </c>
      <c r="BA132" s="75">
        <v>18311</v>
      </c>
      <c r="BB132" s="75">
        <v>17315</v>
      </c>
      <c r="BD132" s="75">
        <v>22346</v>
      </c>
      <c r="BE132" s="75">
        <v>21622</v>
      </c>
      <c r="BF132" s="75">
        <v>23709</v>
      </c>
      <c r="BG132" s="75">
        <v>22460</v>
      </c>
      <c r="BH132" s="75">
        <v>25917</v>
      </c>
      <c r="BI132" s="75">
        <v>24487</v>
      </c>
      <c r="BJ132" s="75">
        <v>18950</v>
      </c>
      <c r="BK132" s="75">
        <v>17841</v>
      </c>
      <c r="BM132" s="75">
        <v>19889</v>
      </c>
      <c r="BN132" s="75">
        <v>18949</v>
      </c>
      <c r="BO132" s="75">
        <v>23744</v>
      </c>
      <c r="BP132" s="75">
        <v>22564</v>
      </c>
      <c r="BQ132" s="75">
        <v>21445</v>
      </c>
      <c r="BR132" s="75">
        <v>20253</v>
      </c>
      <c r="BS132" s="75">
        <v>40056</v>
      </c>
      <c r="BT132" s="75">
        <v>22197</v>
      </c>
      <c r="BV132">
        <v>41863</v>
      </c>
      <c r="BW132">
        <v>23200</v>
      </c>
      <c r="BX132">
        <v>40957</v>
      </c>
      <c r="BY132">
        <v>23109</v>
      </c>
      <c r="BZ132">
        <v>48353</v>
      </c>
      <c r="CA132">
        <v>26846</v>
      </c>
      <c r="CB132">
        <v>42519</v>
      </c>
      <c r="CC132">
        <v>23576</v>
      </c>
      <c r="CE132">
        <v>75925</v>
      </c>
      <c r="CF132">
        <v>34183</v>
      </c>
      <c r="CG132" s="75">
        <v>88743</v>
      </c>
      <c r="CH132" s="75">
        <v>34556</v>
      </c>
      <c r="CI132" s="75">
        <v>133572</v>
      </c>
      <c r="CJ132" s="75">
        <v>56046</v>
      </c>
    </row>
    <row r="133" spans="1:90" x14ac:dyDescent="0.6">
      <c r="A133" s="33" t="s">
        <v>139</v>
      </c>
      <c r="B133" s="305">
        <v>29747</v>
      </c>
      <c r="C133" s="305">
        <v>42734</v>
      </c>
      <c r="D133" s="75">
        <v>30596</v>
      </c>
      <c r="E133" s="75">
        <v>46438</v>
      </c>
      <c r="F133" s="75">
        <v>57349</v>
      </c>
      <c r="G133" s="75">
        <v>53227</v>
      </c>
      <c r="H133" s="75">
        <v>52808</v>
      </c>
      <c r="I133" s="75">
        <v>48402</v>
      </c>
      <c r="K133" s="316">
        <v>59251</v>
      </c>
      <c r="L133" s="316">
        <v>45560</v>
      </c>
      <c r="M133" s="316">
        <v>58373</v>
      </c>
      <c r="N133" s="316">
        <v>49368</v>
      </c>
      <c r="O133" s="316">
        <v>62935</v>
      </c>
      <c r="P133" s="316">
        <v>44321</v>
      </c>
      <c r="Q133" s="316">
        <v>52865</v>
      </c>
      <c r="R133" s="316">
        <v>39095</v>
      </c>
      <c r="T133" s="316">
        <v>61480</v>
      </c>
      <c r="U133" s="316">
        <v>44019</v>
      </c>
      <c r="V133" s="316">
        <v>61886</v>
      </c>
      <c r="W133" s="316">
        <v>43769</v>
      </c>
      <c r="X133" s="316">
        <v>65663</v>
      </c>
      <c r="Y133" s="316">
        <v>45579</v>
      </c>
      <c r="Z133" s="316">
        <v>51517</v>
      </c>
      <c r="AA133" s="316">
        <v>35740</v>
      </c>
      <c r="AC133" s="316">
        <v>58536</v>
      </c>
      <c r="AD133" s="316">
        <v>40959</v>
      </c>
      <c r="AE133" s="316">
        <v>64113</v>
      </c>
      <c r="AF133" s="316">
        <v>45025</v>
      </c>
      <c r="AG133" s="316">
        <v>66914</v>
      </c>
      <c r="AH133" s="316">
        <v>46529</v>
      </c>
      <c r="AI133" s="316">
        <v>50105</v>
      </c>
      <c r="AJ133" s="316">
        <v>35380</v>
      </c>
      <c r="AL133" s="75">
        <v>69458</v>
      </c>
      <c r="AM133" s="75">
        <v>51519</v>
      </c>
      <c r="AN133" s="75">
        <v>61286</v>
      </c>
      <c r="AO133" s="75">
        <v>44840</v>
      </c>
      <c r="AP133" s="75">
        <v>71351</v>
      </c>
      <c r="AQ133" s="75">
        <v>53481</v>
      </c>
      <c r="AR133" s="75">
        <v>51853</v>
      </c>
      <c r="AS133" s="75">
        <v>41862</v>
      </c>
      <c r="AU133" s="75">
        <v>63646</v>
      </c>
      <c r="AV133" s="75">
        <v>45862</v>
      </c>
      <c r="AW133" s="75">
        <v>67889</v>
      </c>
      <c r="AX133" s="75">
        <v>50017</v>
      </c>
      <c r="AY133" s="75">
        <v>73256</v>
      </c>
      <c r="AZ133" s="75">
        <v>52679</v>
      </c>
      <c r="BA133" s="75">
        <v>60496</v>
      </c>
      <c r="BB133" s="75">
        <v>44083</v>
      </c>
      <c r="BD133" s="75">
        <v>66314</v>
      </c>
      <c r="BE133" s="75">
        <v>47582</v>
      </c>
      <c r="BF133" s="75">
        <v>69257</v>
      </c>
      <c r="BG133" s="75">
        <v>49927</v>
      </c>
      <c r="BH133" s="75">
        <v>74358</v>
      </c>
      <c r="BI133" s="75">
        <v>53908</v>
      </c>
      <c r="BJ133" s="75">
        <v>57505</v>
      </c>
      <c r="BK133" s="75">
        <v>43068</v>
      </c>
      <c r="BM133" s="75">
        <v>63860</v>
      </c>
      <c r="BN133" s="75">
        <v>46289</v>
      </c>
      <c r="BO133" s="75">
        <v>71282</v>
      </c>
      <c r="BP133" s="75">
        <v>51604</v>
      </c>
      <c r="BQ133" s="75">
        <v>71238</v>
      </c>
      <c r="BR133" s="75">
        <v>51905</v>
      </c>
      <c r="BS133" s="75">
        <v>86762</v>
      </c>
      <c r="BT133" s="75">
        <v>49822</v>
      </c>
      <c r="BV133">
        <v>99970</v>
      </c>
      <c r="BW133">
        <v>57109</v>
      </c>
      <c r="BX133">
        <v>90196</v>
      </c>
      <c r="BY133">
        <v>51273</v>
      </c>
      <c r="BZ133">
        <v>105531</v>
      </c>
      <c r="CA133">
        <v>59522</v>
      </c>
      <c r="CB133">
        <v>89749</v>
      </c>
      <c r="CC133">
        <v>50565</v>
      </c>
      <c r="CE133">
        <v>233724</v>
      </c>
      <c r="CF133">
        <v>101009</v>
      </c>
      <c r="CG133" s="75">
        <v>199175</v>
      </c>
      <c r="CH133" s="75">
        <v>81274</v>
      </c>
      <c r="CI133" s="75">
        <v>266893</v>
      </c>
      <c r="CJ133" s="75">
        <v>109571</v>
      </c>
    </row>
    <row r="134" spans="1:90" x14ac:dyDescent="0.6">
      <c r="A134" s="33" t="s">
        <v>140</v>
      </c>
      <c r="B134" s="305">
        <v>3773</v>
      </c>
      <c r="C134" s="305">
        <v>75450</v>
      </c>
      <c r="D134" s="75">
        <v>3828</v>
      </c>
      <c r="E134" s="75">
        <v>76570</v>
      </c>
      <c r="F134" s="75">
        <v>4414</v>
      </c>
      <c r="G134" s="75">
        <v>88275</v>
      </c>
      <c r="H134" s="75">
        <v>3716</v>
      </c>
      <c r="I134" s="75">
        <v>74310</v>
      </c>
      <c r="K134" s="316">
        <v>2827</v>
      </c>
      <c r="L134" s="316">
        <v>56516</v>
      </c>
      <c r="M134" s="316">
        <v>3088</v>
      </c>
      <c r="N134" s="316">
        <v>61741</v>
      </c>
      <c r="O134" s="316">
        <v>2851</v>
      </c>
      <c r="P134" s="316">
        <v>57010</v>
      </c>
      <c r="Q134" s="316">
        <v>2536</v>
      </c>
      <c r="R134" s="316">
        <v>50693</v>
      </c>
      <c r="T134" s="316">
        <v>2663</v>
      </c>
      <c r="U134" s="316">
        <v>53261</v>
      </c>
      <c r="V134" s="316">
        <v>2832</v>
      </c>
      <c r="W134" s="316">
        <v>56642</v>
      </c>
      <c r="X134" s="316">
        <v>3320</v>
      </c>
      <c r="Y134" s="316">
        <v>66395</v>
      </c>
      <c r="Z134" s="316">
        <v>2659</v>
      </c>
      <c r="AA134" s="316">
        <v>53183</v>
      </c>
      <c r="AC134" s="316">
        <v>2475</v>
      </c>
      <c r="AD134" s="316">
        <v>49499</v>
      </c>
      <c r="AE134" s="316">
        <v>2689</v>
      </c>
      <c r="AF134" s="316">
        <v>53772</v>
      </c>
      <c r="AG134" s="316">
        <v>2912</v>
      </c>
      <c r="AH134" s="316">
        <v>58243</v>
      </c>
      <c r="AI134" s="316">
        <v>2626</v>
      </c>
      <c r="AJ134" s="316">
        <v>52530</v>
      </c>
      <c r="AL134" s="75">
        <v>2744</v>
      </c>
      <c r="AM134" s="75">
        <v>54879</v>
      </c>
      <c r="AN134" s="75">
        <v>3020</v>
      </c>
      <c r="AO134" s="75">
        <v>60391</v>
      </c>
      <c r="AP134" s="75">
        <v>3597</v>
      </c>
      <c r="AQ134" s="75">
        <v>71931</v>
      </c>
      <c r="AR134" s="75">
        <v>3258</v>
      </c>
      <c r="AS134" s="75">
        <v>65170</v>
      </c>
      <c r="AU134" s="75">
        <v>2978</v>
      </c>
      <c r="AV134" s="75">
        <v>59552</v>
      </c>
      <c r="AW134" s="75">
        <v>2967</v>
      </c>
      <c r="AX134" s="75">
        <v>59330</v>
      </c>
      <c r="AY134" s="75">
        <v>104022</v>
      </c>
      <c r="AZ134" s="75">
        <v>75501</v>
      </c>
      <c r="BA134" s="75">
        <v>87497</v>
      </c>
      <c r="BB134" s="75">
        <v>63700</v>
      </c>
      <c r="BD134" s="75">
        <v>87410</v>
      </c>
      <c r="BE134" s="75">
        <v>62068</v>
      </c>
      <c r="BF134" s="75">
        <v>92767</v>
      </c>
      <c r="BG134" s="75">
        <v>67410</v>
      </c>
      <c r="BH134" s="75">
        <v>96749</v>
      </c>
      <c r="BI134" s="75">
        <v>68854</v>
      </c>
      <c r="BJ134" s="75">
        <v>78639</v>
      </c>
      <c r="BK134" s="75">
        <v>57097</v>
      </c>
      <c r="BM134" s="75">
        <v>96842</v>
      </c>
      <c r="BN134" s="75">
        <v>70594</v>
      </c>
      <c r="BO134" s="75">
        <v>103125</v>
      </c>
      <c r="BP134" s="75">
        <v>74017</v>
      </c>
      <c r="BQ134" s="75">
        <v>96159</v>
      </c>
      <c r="BR134" s="75">
        <v>69299</v>
      </c>
      <c r="BS134" s="75">
        <v>118561</v>
      </c>
      <c r="BT134" s="75">
        <v>66069</v>
      </c>
      <c r="BV134">
        <v>138738</v>
      </c>
      <c r="BW134">
        <v>76665</v>
      </c>
      <c r="BX134">
        <v>137396</v>
      </c>
      <c r="BY134">
        <v>75991</v>
      </c>
      <c r="BZ134">
        <v>154845</v>
      </c>
      <c r="CA134">
        <v>85635</v>
      </c>
      <c r="CB134">
        <v>139144</v>
      </c>
      <c r="CC134">
        <v>78878</v>
      </c>
      <c r="CE134">
        <v>275747</v>
      </c>
      <c r="CF134">
        <v>124217</v>
      </c>
      <c r="CG134" s="75">
        <v>261975</v>
      </c>
      <c r="CH134" s="75">
        <v>105451</v>
      </c>
      <c r="CI134" s="75">
        <v>297961</v>
      </c>
      <c r="CJ134" s="75">
        <v>123115</v>
      </c>
    </row>
    <row r="135" spans="1:90" x14ac:dyDescent="0.6">
      <c r="A135" s="33" t="s">
        <v>141</v>
      </c>
      <c r="B135" s="305">
        <v>123280</v>
      </c>
      <c r="C135" s="305">
        <v>182006</v>
      </c>
      <c r="D135" s="75">
        <v>139957</v>
      </c>
      <c r="E135" s="75">
        <v>201947</v>
      </c>
      <c r="F135" s="75">
        <v>246700</v>
      </c>
      <c r="G135" s="75">
        <v>205574</v>
      </c>
      <c r="H135" s="75">
        <v>239806</v>
      </c>
      <c r="I135" s="75">
        <v>209987</v>
      </c>
      <c r="K135" s="316">
        <v>261195</v>
      </c>
      <c r="L135" s="316">
        <v>202412</v>
      </c>
      <c r="M135" s="316">
        <v>258350</v>
      </c>
      <c r="N135" s="316">
        <v>221490</v>
      </c>
      <c r="O135" s="316">
        <v>263708</v>
      </c>
      <c r="P135" s="316">
        <v>186172</v>
      </c>
      <c r="Q135" s="316">
        <v>239135</v>
      </c>
      <c r="R135" s="316">
        <v>174381</v>
      </c>
      <c r="T135" s="316">
        <v>260636</v>
      </c>
      <c r="U135" s="316">
        <v>179850</v>
      </c>
      <c r="V135" s="316">
        <v>285014</v>
      </c>
      <c r="W135" s="316">
        <v>199809</v>
      </c>
      <c r="X135" s="316">
        <v>297202</v>
      </c>
      <c r="Y135" s="316">
        <v>211373</v>
      </c>
      <c r="Z135" s="316">
        <v>240363</v>
      </c>
      <c r="AA135" s="316">
        <v>166788</v>
      </c>
      <c r="AC135" s="316">
        <v>251434</v>
      </c>
      <c r="AD135" s="316">
        <v>175051</v>
      </c>
      <c r="AE135" s="316">
        <v>281716</v>
      </c>
      <c r="AF135" s="316">
        <v>196832</v>
      </c>
      <c r="AG135" s="316">
        <v>281110</v>
      </c>
      <c r="AH135" s="316">
        <v>196015</v>
      </c>
      <c r="AI135" s="316">
        <v>232419</v>
      </c>
      <c r="AJ135" s="316">
        <v>160641</v>
      </c>
      <c r="AL135" s="75">
        <v>276724</v>
      </c>
      <c r="AM135" s="75">
        <v>192307</v>
      </c>
      <c r="AN135" s="75">
        <v>274760</v>
      </c>
      <c r="AO135" s="75">
        <v>192247</v>
      </c>
      <c r="AP135" s="75">
        <v>316376</v>
      </c>
      <c r="AQ135" s="75">
        <v>223746</v>
      </c>
      <c r="AR135" s="75">
        <v>245854</v>
      </c>
      <c r="AS135" s="75">
        <v>178070</v>
      </c>
      <c r="AU135" s="75">
        <v>272643</v>
      </c>
      <c r="AV135" s="75">
        <v>193868</v>
      </c>
      <c r="AW135" s="75">
        <v>272465</v>
      </c>
      <c r="AX135" s="75">
        <v>196115</v>
      </c>
      <c r="AY135" s="75">
        <v>314955</v>
      </c>
      <c r="AZ135" s="75">
        <v>225274</v>
      </c>
      <c r="BA135" s="75">
        <v>239166</v>
      </c>
      <c r="BB135" s="75">
        <v>171789</v>
      </c>
      <c r="BD135" s="75">
        <v>295730</v>
      </c>
      <c r="BE135" s="75">
        <v>210179</v>
      </c>
      <c r="BF135" s="75">
        <v>271231</v>
      </c>
      <c r="BG135" s="75">
        <v>193318</v>
      </c>
      <c r="BH135" s="75">
        <v>289072</v>
      </c>
      <c r="BI135" s="75">
        <v>205261</v>
      </c>
      <c r="BJ135" s="75">
        <v>233989</v>
      </c>
      <c r="BK135" s="75">
        <v>167674</v>
      </c>
      <c r="BM135" s="75">
        <v>291653</v>
      </c>
      <c r="BN135" s="75">
        <v>209236</v>
      </c>
      <c r="BO135" s="75">
        <v>295575</v>
      </c>
      <c r="BP135" s="75">
        <v>211116</v>
      </c>
      <c r="BQ135" s="75">
        <v>294552</v>
      </c>
      <c r="BR135" s="75">
        <v>212796</v>
      </c>
      <c r="BS135" s="75">
        <v>342030</v>
      </c>
      <c r="BT135" s="75">
        <v>191074</v>
      </c>
      <c r="BV135">
        <v>406010</v>
      </c>
      <c r="BW135">
        <v>230290</v>
      </c>
      <c r="BX135">
        <v>400888</v>
      </c>
      <c r="BY135">
        <v>227534</v>
      </c>
      <c r="BZ135">
        <v>441556</v>
      </c>
      <c r="CA135">
        <v>247676</v>
      </c>
      <c r="CB135">
        <v>388331</v>
      </c>
      <c r="CC135">
        <v>235878</v>
      </c>
      <c r="CE135">
        <v>805323</v>
      </c>
      <c r="CF135">
        <v>354263</v>
      </c>
      <c r="CG135" s="75">
        <v>765627</v>
      </c>
      <c r="CH135" s="75">
        <v>305301</v>
      </c>
      <c r="CI135" s="75">
        <v>932606</v>
      </c>
      <c r="CJ135" s="75">
        <v>396177</v>
      </c>
    </row>
    <row r="136" spans="1:90" x14ac:dyDescent="0.6">
      <c r="A136" s="32" t="s">
        <v>142</v>
      </c>
      <c r="AY136" s="75">
        <v>31814</v>
      </c>
      <c r="AZ136" s="75">
        <v>24290</v>
      </c>
      <c r="BA136" s="75">
        <v>28774</v>
      </c>
      <c r="BB136" s="75">
        <v>22007</v>
      </c>
      <c r="BD136" s="75">
        <v>29183</v>
      </c>
      <c r="BE136" s="75">
        <v>22881</v>
      </c>
      <c r="BF136" s="75">
        <v>30201</v>
      </c>
      <c r="BG136" s="75">
        <v>22482</v>
      </c>
      <c r="BH136" s="75">
        <v>35698</v>
      </c>
      <c r="BI136" s="75">
        <v>26497</v>
      </c>
      <c r="BJ136" s="75">
        <v>30722</v>
      </c>
      <c r="BK136" s="75">
        <v>24479</v>
      </c>
      <c r="BM136" s="75">
        <v>31305</v>
      </c>
      <c r="BN136" s="75">
        <v>23144</v>
      </c>
      <c r="BO136" s="75">
        <v>33807</v>
      </c>
      <c r="BP136" s="75">
        <v>24395</v>
      </c>
      <c r="BQ136" s="75">
        <v>34739</v>
      </c>
      <c r="BR136" s="75">
        <v>25243</v>
      </c>
      <c r="BS136" s="75">
        <v>43196</v>
      </c>
      <c r="BT136" s="75">
        <v>24796</v>
      </c>
      <c r="BV136">
        <v>43402</v>
      </c>
      <c r="BW136">
        <v>24797</v>
      </c>
      <c r="BX136">
        <v>45970</v>
      </c>
      <c r="BY136">
        <v>26437</v>
      </c>
      <c r="BZ136">
        <v>48305</v>
      </c>
      <c r="CA136">
        <v>27616</v>
      </c>
      <c r="CB136">
        <v>56702</v>
      </c>
      <c r="CC136">
        <v>32504</v>
      </c>
      <c r="CE136">
        <v>74147</v>
      </c>
      <c r="CF136">
        <v>34823</v>
      </c>
      <c r="CG136" s="75">
        <v>83333</v>
      </c>
      <c r="CH136" s="75">
        <v>35643</v>
      </c>
      <c r="CI136" s="75">
        <v>114445</v>
      </c>
      <c r="CJ136" s="75">
        <v>48437</v>
      </c>
    </row>
    <row r="137" spans="1:90" x14ac:dyDescent="0.6">
      <c r="A137" s="33" t="s">
        <v>143</v>
      </c>
      <c r="B137" s="305">
        <v>56140</v>
      </c>
      <c r="C137" s="305">
        <v>83609</v>
      </c>
      <c r="D137" s="75">
        <v>56246</v>
      </c>
      <c r="E137" s="75">
        <v>86812</v>
      </c>
      <c r="F137" s="75">
        <v>100483</v>
      </c>
      <c r="G137" s="75">
        <v>94926</v>
      </c>
      <c r="H137" s="75">
        <v>80340</v>
      </c>
      <c r="I137" s="75">
        <v>66087</v>
      </c>
      <c r="K137" s="316">
        <v>104975</v>
      </c>
      <c r="L137" s="316">
        <v>80951</v>
      </c>
      <c r="M137" s="316">
        <v>111797</v>
      </c>
      <c r="N137" s="316">
        <v>105307</v>
      </c>
      <c r="O137" s="316">
        <v>114655</v>
      </c>
      <c r="P137" s="316">
        <v>80354</v>
      </c>
      <c r="Q137" s="316">
        <v>85735</v>
      </c>
      <c r="R137" s="316">
        <v>62885</v>
      </c>
      <c r="T137" s="316">
        <v>98446</v>
      </c>
      <c r="U137" s="316">
        <v>67850</v>
      </c>
      <c r="V137" s="316">
        <v>115307</v>
      </c>
      <c r="W137" s="316">
        <v>80629</v>
      </c>
      <c r="X137" s="316">
        <v>116616</v>
      </c>
      <c r="Y137" s="316">
        <v>79647</v>
      </c>
      <c r="Z137" s="316">
        <v>91480</v>
      </c>
      <c r="AA137" s="316">
        <v>62667</v>
      </c>
      <c r="AC137" s="316">
        <v>100648</v>
      </c>
      <c r="AD137" s="316">
        <v>69438</v>
      </c>
      <c r="AE137" s="316">
        <v>112248</v>
      </c>
      <c r="AF137" s="316">
        <v>78461</v>
      </c>
      <c r="AG137" s="316">
        <v>106760</v>
      </c>
      <c r="AH137" s="316">
        <v>74230</v>
      </c>
      <c r="AI137" s="316">
        <v>86748</v>
      </c>
      <c r="AJ137" s="316">
        <v>60626</v>
      </c>
      <c r="AL137" s="75">
        <v>109357</v>
      </c>
      <c r="AM137" s="75">
        <v>74676</v>
      </c>
      <c r="AN137" s="75">
        <v>103510</v>
      </c>
      <c r="AO137" s="75">
        <v>72345</v>
      </c>
      <c r="AP137" s="75">
        <v>113703</v>
      </c>
      <c r="AQ137" s="75">
        <v>79158</v>
      </c>
      <c r="AR137" s="75">
        <v>99783</v>
      </c>
      <c r="AS137" s="75">
        <v>69598</v>
      </c>
      <c r="AU137" s="75">
        <v>101878</v>
      </c>
      <c r="AV137" s="75">
        <v>69642</v>
      </c>
      <c r="AW137" s="75">
        <v>100764</v>
      </c>
      <c r="AX137" s="75">
        <v>69452</v>
      </c>
      <c r="AY137" s="75">
        <v>112593</v>
      </c>
      <c r="AZ137" s="75">
        <v>77763</v>
      </c>
      <c r="BA137" s="75">
        <v>79958</v>
      </c>
      <c r="BB137" s="75">
        <v>57178</v>
      </c>
      <c r="BD137" s="75">
        <v>99097</v>
      </c>
      <c r="BE137" s="75">
        <v>67984</v>
      </c>
      <c r="BF137" s="75">
        <v>81854</v>
      </c>
      <c r="BG137" s="75">
        <v>57523</v>
      </c>
      <c r="BH137" s="75">
        <v>114640</v>
      </c>
      <c r="BI137" s="75">
        <v>78692</v>
      </c>
      <c r="BJ137" s="75">
        <v>73737</v>
      </c>
      <c r="BK137" s="75">
        <v>51431</v>
      </c>
      <c r="BM137" s="75">
        <v>102215</v>
      </c>
      <c r="BN137" s="75">
        <v>72808</v>
      </c>
      <c r="BO137" s="75">
        <v>103068</v>
      </c>
      <c r="BP137" s="75">
        <v>74216</v>
      </c>
      <c r="BQ137" s="75">
        <v>108239</v>
      </c>
      <c r="BR137" s="75">
        <v>78312</v>
      </c>
      <c r="BS137" s="75">
        <v>126351</v>
      </c>
      <c r="BT137" s="75">
        <v>71339</v>
      </c>
      <c r="BV137">
        <v>144261</v>
      </c>
      <c r="BW137">
        <v>81502</v>
      </c>
      <c r="BX137">
        <v>133825</v>
      </c>
      <c r="BY137">
        <v>75276</v>
      </c>
      <c r="BZ137">
        <v>166370</v>
      </c>
      <c r="CA137">
        <v>93264</v>
      </c>
      <c r="CB137">
        <v>134538</v>
      </c>
      <c r="CC137">
        <v>84896</v>
      </c>
      <c r="CE137">
        <v>313234</v>
      </c>
      <c r="CF137">
        <v>139115</v>
      </c>
      <c r="CG137" s="75">
        <v>276961</v>
      </c>
      <c r="CH137" s="75">
        <v>111847</v>
      </c>
      <c r="CI137" s="75">
        <v>416903</v>
      </c>
      <c r="CJ137" s="75">
        <v>169229</v>
      </c>
    </row>
    <row r="138" spans="1:90" x14ac:dyDescent="0.6">
      <c r="A138" s="32" t="s">
        <v>144</v>
      </c>
      <c r="AY138" s="75">
        <v>5557</v>
      </c>
      <c r="AZ138" s="75">
        <v>3970</v>
      </c>
      <c r="BA138" s="75">
        <v>22150</v>
      </c>
      <c r="BB138" s="75">
        <v>18968</v>
      </c>
      <c r="BD138" s="75">
        <v>25728</v>
      </c>
      <c r="BE138" s="75">
        <v>22243</v>
      </c>
      <c r="BF138" s="75">
        <v>19934</v>
      </c>
      <c r="BG138" s="75">
        <v>17197</v>
      </c>
      <c r="BH138" s="75">
        <v>25389</v>
      </c>
      <c r="BI138" s="75">
        <v>22801</v>
      </c>
      <c r="BJ138" s="75">
        <v>23994</v>
      </c>
      <c r="BK138" s="75">
        <v>20313</v>
      </c>
      <c r="BM138" s="75">
        <v>26343</v>
      </c>
      <c r="BN138" s="75">
        <v>22105</v>
      </c>
      <c r="BO138" s="75">
        <v>26166</v>
      </c>
      <c r="BP138" s="75">
        <v>22980</v>
      </c>
      <c r="BQ138" s="75">
        <v>22946</v>
      </c>
      <c r="BR138" s="75">
        <v>20257</v>
      </c>
      <c r="BS138" s="75">
        <v>41449</v>
      </c>
      <c r="BT138" s="75">
        <v>23231</v>
      </c>
      <c r="BV138">
        <v>48986</v>
      </c>
      <c r="BW138">
        <v>27456</v>
      </c>
      <c r="BX138">
        <v>41186</v>
      </c>
      <c r="BY138">
        <v>23159</v>
      </c>
      <c r="BZ138">
        <v>49683</v>
      </c>
      <c r="CA138">
        <v>27726</v>
      </c>
      <c r="CB138">
        <v>45414</v>
      </c>
      <c r="CC138">
        <v>25665</v>
      </c>
      <c r="CE138">
        <v>90066</v>
      </c>
      <c r="CF138">
        <v>40424</v>
      </c>
      <c r="CG138" s="75">
        <v>70360</v>
      </c>
      <c r="CH138" s="75">
        <v>28451</v>
      </c>
      <c r="CI138" s="75">
        <v>85507</v>
      </c>
      <c r="CJ138" s="75">
        <v>34943</v>
      </c>
    </row>
    <row r="139" spans="1:90" x14ac:dyDescent="0.6">
      <c r="A139" s="3"/>
    </row>
    <row r="140" spans="1:90" x14ac:dyDescent="0.6">
      <c r="A140" s="199" t="s">
        <v>145</v>
      </c>
      <c r="B140" s="305">
        <v>663683</v>
      </c>
      <c r="C140" s="305">
        <v>342019</v>
      </c>
      <c r="D140" s="75">
        <v>664449</v>
      </c>
      <c r="E140" s="75">
        <v>350287</v>
      </c>
      <c r="F140" s="75">
        <v>856152</v>
      </c>
      <c r="G140" s="75">
        <v>359334</v>
      </c>
      <c r="H140" s="75">
        <v>657722</v>
      </c>
      <c r="I140" s="75">
        <v>253822</v>
      </c>
      <c r="K140" s="316">
        <v>792048</v>
      </c>
      <c r="L140" s="316">
        <v>334866</v>
      </c>
      <c r="M140" s="316">
        <v>815469</v>
      </c>
      <c r="N140" s="316">
        <v>338426</v>
      </c>
      <c r="O140" s="316">
        <v>860735</v>
      </c>
      <c r="P140" s="316">
        <v>346105</v>
      </c>
      <c r="Q140" s="316">
        <v>630871</v>
      </c>
      <c r="R140" s="316">
        <v>233415</v>
      </c>
      <c r="T140" s="316">
        <v>733316</v>
      </c>
      <c r="U140" s="316">
        <v>285393</v>
      </c>
      <c r="V140" s="316">
        <v>896889</v>
      </c>
      <c r="W140" s="316">
        <v>357576</v>
      </c>
      <c r="X140" s="316">
        <v>926840</v>
      </c>
      <c r="Y140" s="316">
        <v>367081</v>
      </c>
      <c r="Z140" s="316">
        <v>749227</v>
      </c>
      <c r="AA140" s="316">
        <v>283359</v>
      </c>
      <c r="AC140" s="316">
        <v>794922</v>
      </c>
      <c r="AD140" s="316">
        <v>309584</v>
      </c>
      <c r="AE140" s="316">
        <v>945235</v>
      </c>
      <c r="AF140" s="316">
        <v>381160</v>
      </c>
      <c r="AG140" s="316">
        <v>976683</v>
      </c>
      <c r="AH140" s="316">
        <v>388835</v>
      </c>
      <c r="AI140" s="316">
        <v>715520</v>
      </c>
      <c r="AJ140" s="316">
        <v>273689</v>
      </c>
      <c r="AL140" s="75">
        <v>819080</v>
      </c>
      <c r="AM140" s="75">
        <v>327392</v>
      </c>
      <c r="AN140" s="75">
        <v>935387</v>
      </c>
      <c r="AO140" s="75">
        <v>367961</v>
      </c>
      <c r="AP140" s="75">
        <v>971325</v>
      </c>
      <c r="AQ140" s="75">
        <v>394912</v>
      </c>
      <c r="AR140" s="75">
        <v>691495</v>
      </c>
      <c r="AS140" s="75">
        <v>265906</v>
      </c>
      <c r="AU140" s="309">
        <v>780647</v>
      </c>
      <c r="AV140" s="309">
        <v>303297</v>
      </c>
      <c r="AW140" s="309">
        <v>928193</v>
      </c>
      <c r="AX140" s="309">
        <v>366458</v>
      </c>
      <c r="AY140" s="75">
        <v>945328</v>
      </c>
      <c r="AZ140" s="75">
        <v>354048</v>
      </c>
      <c r="BA140" s="75">
        <v>722954</v>
      </c>
      <c r="BB140" s="75">
        <v>254354</v>
      </c>
      <c r="BD140" s="75">
        <v>945057</v>
      </c>
      <c r="BE140" s="75">
        <v>350941</v>
      </c>
      <c r="BF140" s="75">
        <v>1060117</v>
      </c>
      <c r="BG140" s="75">
        <v>399536</v>
      </c>
      <c r="BH140" s="75">
        <v>1084625</v>
      </c>
      <c r="BI140" s="75">
        <v>404652</v>
      </c>
      <c r="BJ140" s="75">
        <v>812176</v>
      </c>
      <c r="BK140" s="75">
        <v>292240</v>
      </c>
      <c r="BM140" s="75">
        <v>898121</v>
      </c>
      <c r="BN140" s="75">
        <v>325624</v>
      </c>
      <c r="BO140" s="75">
        <v>965840</v>
      </c>
      <c r="BP140" s="75">
        <v>356445</v>
      </c>
      <c r="BQ140" s="75">
        <v>990175</v>
      </c>
      <c r="BR140" s="75">
        <v>363315</v>
      </c>
      <c r="BS140" s="75">
        <v>1004851</v>
      </c>
      <c r="BT140" s="75">
        <v>322118</v>
      </c>
      <c r="BV140">
        <v>1007580</v>
      </c>
      <c r="BW140">
        <v>331298</v>
      </c>
      <c r="BX140">
        <v>1067075</v>
      </c>
      <c r="BY140">
        <v>358242</v>
      </c>
      <c r="BZ140">
        <v>1156729</v>
      </c>
      <c r="CA140">
        <v>389301</v>
      </c>
      <c r="CB140">
        <v>961479</v>
      </c>
      <c r="CC140">
        <v>313947</v>
      </c>
      <c r="CE140">
        <v>1351292</v>
      </c>
      <c r="CF140">
        <v>400588</v>
      </c>
      <c r="CG140" s="75">
        <v>1554802</v>
      </c>
      <c r="CH140" s="75">
        <v>420547</v>
      </c>
      <c r="CI140" s="75">
        <v>1564444</v>
      </c>
      <c r="CJ140" s="75">
        <v>426886</v>
      </c>
    </row>
    <row r="141" spans="1:90" x14ac:dyDescent="0.6">
      <c r="A141" s="166" t="s">
        <v>39</v>
      </c>
      <c r="B141" s="313">
        <f>SUM(B142:B156)</f>
        <v>663683</v>
      </c>
      <c r="C141" s="313">
        <f t="shared" ref="C141:BN141" si="26">SUM(C142:C156)</f>
        <v>342020</v>
      </c>
      <c r="D141" s="313">
        <f t="shared" si="26"/>
        <v>664448</v>
      </c>
      <c r="E141" s="313">
        <f t="shared" si="26"/>
        <v>350286</v>
      </c>
      <c r="F141" s="313">
        <f t="shared" si="26"/>
        <v>856152</v>
      </c>
      <c r="G141" s="313">
        <f t="shared" si="26"/>
        <v>359333</v>
      </c>
      <c r="H141" s="313">
        <f>SUM(H142:H156)</f>
        <v>657721</v>
      </c>
      <c r="I141" s="313">
        <f>SUM(I142:I156)</f>
        <v>253821</v>
      </c>
      <c r="J141" s="305"/>
      <c r="K141" s="313">
        <f t="shared" si="26"/>
        <v>792048</v>
      </c>
      <c r="L141" s="313">
        <f t="shared" si="26"/>
        <v>375482</v>
      </c>
      <c r="M141" s="313">
        <f t="shared" si="26"/>
        <v>815470</v>
      </c>
      <c r="N141" s="313">
        <f t="shared" si="26"/>
        <v>338425</v>
      </c>
      <c r="O141" s="313">
        <f t="shared" si="26"/>
        <v>860735</v>
      </c>
      <c r="P141" s="313">
        <f t="shared" si="26"/>
        <v>346105</v>
      </c>
      <c r="Q141" s="313">
        <f t="shared" si="26"/>
        <v>630871</v>
      </c>
      <c r="R141" s="313">
        <f t="shared" si="26"/>
        <v>233413</v>
      </c>
      <c r="S141" s="305"/>
      <c r="T141" s="313">
        <f t="shared" si="26"/>
        <v>733316</v>
      </c>
      <c r="U141" s="313">
        <f t="shared" si="26"/>
        <v>285392</v>
      </c>
      <c r="V141" s="313">
        <f t="shared" si="26"/>
        <v>896890</v>
      </c>
      <c r="W141" s="313">
        <f t="shared" si="26"/>
        <v>357576</v>
      </c>
      <c r="X141" s="313">
        <f t="shared" si="26"/>
        <v>926841</v>
      </c>
      <c r="Y141" s="313">
        <f t="shared" si="26"/>
        <v>367081</v>
      </c>
      <c r="Z141" s="313">
        <f t="shared" si="26"/>
        <v>749227</v>
      </c>
      <c r="AA141" s="313">
        <f t="shared" si="26"/>
        <v>283362</v>
      </c>
      <c r="AB141" s="305"/>
      <c r="AC141" s="313">
        <f t="shared" si="26"/>
        <v>794921</v>
      </c>
      <c r="AD141" s="313">
        <f t="shared" si="26"/>
        <v>309584</v>
      </c>
      <c r="AE141" s="313">
        <f t="shared" si="26"/>
        <v>945238</v>
      </c>
      <c r="AF141" s="313">
        <f t="shared" si="26"/>
        <v>381177</v>
      </c>
      <c r="AG141" s="313">
        <f t="shared" si="26"/>
        <v>976685</v>
      </c>
      <c r="AH141" s="313">
        <f t="shared" si="26"/>
        <v>388834</v>
      </c>
      <c r="AI141" s="313">
        <f t="shared" si="26"/>
        <v>715520</v>
      </c>
      <c r="AJ141" s="313">
        <f t="shared" si="26"/>
        <v>273690</v>
      </c>
      <c r="AK141" s="305"/>
      <c r="AL141" s="313">
        <f>SUM(AL142:AL156)</f>
        <v>819081</v>
      </c>
      <c r="AM141" s="313">
        <f>SUM(AM142:AM156)</f>
        <v>327392</v>
      </c>
      <c r="AN141" s="313">
        <f t="shared" si="26"/>
        <v>935386</v>
      </c>
      <c r="AO141" s="313">
        <f t="shared" si="26"/>
        <v>367960</v>
      </c>
      <c r="AP141" s="313">
        <f t="shared" si="26"/>
        <v>971325</v>
      </c>
      <c r="AQ141" s="313">
        <f t="shared" si="26"/>
        <v>394911</v>
      </c>
      <c r="AR141" s="313">
        <f t="shared" si="26"/>
        <v>691495</v>
      </c>
      <c r="AS141" s="313">
        <f t="shared" si="26"/>
        <v>265907</v>
      </c>
      <c r="AT141" s="305"/>
      <c r="AU141" s="313">
        <f>SUM(AU142:AU156)</f>
        <v>780647</v>
      </c>
      <c r="AV141" s="313">
        <f>SUM(AV142:AV156)</f>
        <v>303291</v>
      </c>
      <c r="AW141" s="313">
        <f>SUM(AW142:AW156)</f>
        <v>928193</v>
      </c>
      <c r="AX141" s="313">
        <f>SUM(AX142:AX156)</f>
        <v>366459</v>
      </c>
      <c r="AY141" s="313">
        <f t="shared" si="26"/>
        <v>945328</v>
      </c>
      <c r="AZ141" s="313">
        <f t="shared" si="26"/>
        <v>354050</v>
      </c>
      <c r="BA141" s="313">
        <f t="shared" si="26"/>
        <v>722954</v>
      </c>
      <c r="BB141" s="313">
        <f t="shared" si="26"/>
        <v>254355</v>
      </c>
      <c r="BC141" s="305"/>
      <c r="BD141" s="313">
        <f t="shared" si="26"/>
        <v>945059</v>
      </c>
      <c r="BE141" s="313">
        <f t="shared" si="26"/>
        <v>350943</v>
      </c>
      <c r="BF141" s="313">
        <f t="shared" si="26"/>
        <v>1060114</v>
      </c>
      <c r="BG141" s="313">
        <f t="shared" si="26"/>
        <v>399536</v>
      </c>
      <c r="BH141" s="313">
        <f t="shared" si="26"/>
        <v>1084625</v>
      </c>
      <c r="BI141" s="313">
        <f t="shared" si="26"/>
        <v>404653</v>
      </c>
      <c r="BJ141" s="313">
        <f t="shared" si="26"/>
        <v>812175</v>
      </c>
      <c r="BK141" s="313">
        <f t="shared" si="26"/>
        <v>292241</v>
      </c>
      <c r="BL141" s="305"/>
      <c r="BM141" s="313">
        <f t="shared" si="26"/>
        <v>898121</v>
      </c>
      <c r="BN141" s="313">
        <f t="shared" si="26"/>
        <v>325626</v>
      </c>
      <c r="BO141" s="313">
        <f t="shared" ref="BO141:BT141" si="27">SUM(BO142:BO156)</f>
        <v>965830</v>
      </c>
      <c r="BP141" s="313">
        <f t="shared" si="27"/>
        <v>356440</v>
      </c>
      <c r="BQ141" s="313">
        <f t="shared" si="27"/>
        <v>990174</v>
      </c>
      <c r="BR141" s="313">
        <f t="shared" si="27"/>
        <v>363315</v>
      </c>
      <c r="BS141" s="313">
        <f t="shared" si="27"/>
        <v>1004851</v>
      </c>
      <c r="BT141" s="313">
        <f t="shared" si="27"/>
        <v>322120</v>
      </c>
      <c r="BV141" s="314">
        <v>1007580</v>
      </c>
      <c r="BW141" s="314">
        <v>331299</v>
      </c>
      <c r="BX141" s="314">
        <v>1067074</v>
      </c>
      <c r="BY141" s="314">
        <v>358242</v>
      </c>
      <c r="BZ141" s="314">
        <v>1156728</v>
      </c>
      <c r="CA141" s="314">
        <v>389301</v>
      </c>
      <c r="CB141" s="314">
        <v>961479</v>
      </c>
      <c r="CC141" s="314">
        <v>313948</v>
      </c>
      <c r="CE141" s="314">
        <v>1351291</v>
      </c>
      <c r="CF141" s="314">
        <v>400589</v>
      </c>
      <c r="CG141" s="315">
        <f>SUM(CG142:CG156)</f>
        <v>1554801</v>
      </c>
      <c r="CH141" s="315">
        <f>SUM(CH142:CH156)</f>
        <v>420547</v>
      </c>
      <c r="CI141" s="315">
        <f>SUM(CI142:CI156)</f>
        <v>1564443</v>
      </c>
      <c r="CJ141" s="315">
        <f>SUM(CJ142:CJ156)</f>
        <v>426887</v>
      </c>
      <c r="CK141" s="314"/>
      <c r="CL141" s="314"/>
    </row>
    <row r="142" spans="1:90" x14ac:dyDescent="0.6">
      <c r="A142" s="33" t="s">
        <v>146</v>
      </c>
      <c r="B142" s="305">
        <v>19432</v>
      </c>
      <c r="C142" s="305">
        <v>22300</v>
      </c>
      <c r="D142" s="75">
        <v>28490</v>
      </c>
      <c r="E142" s="75">
        <v>27702</v>
      </c>
      <c r="F142" s="75">
        <v>49198</v>
      </c>
      <c r="G142" s="75">
        <v>36914</v>
      </c>
      <c r="H142" s="75">
        <v>9838</v>
      </c>
      <c r="I142" s="75">
        <v>4725</v>
      </c>
      <c r="K142" s="316">
        <v>33285</v>
      </c>
      <c r="L142" s="316">
        <v>26594</v>
      </c>
      <c r="M142" s="316">
        <v>44340</v>
      </c>
      <c r="N142" s="316">
        <v>33180</v>
      </c>
      <c r="O142" s="316">
        <v>61243</v>
      </c>
      <c r="P142" s="316">
        <v>42213</v>
      </c>
      <c r="Q142" s="317">
        <v>0</v>
      </c>
      <c r="R142" s="317">
        <v>0</v>
      </c>
      <c r="T142" s="316">
        <v>25642</v>
      </c>
      <c r="U142" s="316">
        <v>17187</v>
      </c>
      <c r="V142" s="316">
        <v>49763</v>
      </c>
      <c r="W142" s="316">
        <v>33212</v>
      </c>
      <c r="X142" s="316">
        <v>56629</v>
      </c>
      <c r="Y142" s="316">
        <v>39132</v>
      </c>
      <c r="Z142" s="316">
        <v>1790</v>
      </c>
      <c r="AA142" s="316">
        <v>1162</v>
      </c>
      <c r="AC142" s="316">
        <v>26971</v>
      </c>
      <c r="AD142" s="316">
        <v>17801</v>
      </c>
      <c r="AE142" s="316">
        <v>56473</v>
      </c>
      <c r="AF142" s="316">
        <v>38208</v>
      </c>
      <c r="AG142" s="316">
        <v>58521</v>
      </c>
      <c r="AH142" s="316">
        <v>40427</v>
      </c>
      <c r="AI142" s="316">
        <v>10017</v>
      </c>
      <c r="AJ142" s="316">
        <v>7311</v>
      </c>
      <c r="AL142" s="75">
        <v>44336</v>
      </c>
      <c r="AM142" s="75">
        <v>30794</v>
      </c>
      <c r="AN142" s="75">
        <v>55823</v>
      </c>
      <c r="AO142" s="75">
        <v>37784</v>
      </c>
      <c r="AP142" s="75">
        <v>58573</v>
      </c>
      <c r="AQ142" s="75">
        <v>41607</v>
      </c>
      <c r="AR142" s="75">
        <v>11032</v>
      </c>
      <c r="AS142" s="75">
        <v>7480</v>
      </c>
      <c r="AU142" s="75">
        <v>32819</v>
      </c>
      <c r="AV142" s="75">
        <v>22140</v>
      </c>
      <c r="AW142" s="75">
        <v>47014</v>
      </c>
      <c r="AX142" s="75">
        <v>32662</v>
      </c>
      <c r="AY142" s="75">
        <v>53697</v>
      </c>
      <c r="AZ142" s="75">
        <v>36207</v>
      </c>
      <c r="BA142" s="75">
        <v>1045</v>
      </c>
      <c r="BB142">
        <v>769</v>
      </c>
      <c r="BD142" s="75">
        <v>33889</v>
      </c>
      <c r="BE142" s="75">
        <v>23203</v>
      </c>
      <c r="BF142" s="75">
        <v>45423</v>
      </c>
      <c r="BG142" s="75">
        <v>31068</v>
      </c>
      <c r="BH142" s="75">
        <v>55808</v>
      </c>
      <c r="BI142" s="75">
        <v>39418</v>
      </c>
      <c r="BJ142" s="75">
        <v>6959</v>
      </c>
      <c r="BK142" s="75">
        <v>5195</v>
      </c>
      <c r="BM142" s="75">
        <v>32149</v>
      </c>
      <c r="BN142" s="75">
        <v>21864</v>
      </c>
      <c r="BO142" s="75">
        <v>42751</v>
      </c>
      <c r="BP142" s="75">
        <v>31065</v>
      </c>
      <c r="BQ142" s="75">
        <v>52102</v>
      </c>
      <c r="BR142" s="75">
        <v>36649</v>
      </c>
      <c r="BS142" s="75">
        <v>6835</v>
      </c>
      <c r="BT142" s="75">
        <v>3902</v>
      </c>
      <c r="BV142">
        <v>33389</v>
      </c>
      <c r="BW142">
        <v>19517</v>
      </c>
      <c r="BX142">
        <v>52148</v>
      </c>
      <c r="BY142">
        <v>30962</v>
      </c>
      <c r="BZ142">
        <v>85873</v>
      </c>
      <c r="CA142">
        <v>49085</v>
      </c>
      <c r="CB142">
        <v>6561</v>
      </c>
      <c r="CC142">
        <v>4169</v>
      </c>
      <c r="CE142">
        <v>76781</v>
      </c>
      <c r="CF142">
        <v>32688</v>
      </c>
      <c r="CG142" s="75">
        <v>82959</v>
      </c>
      <c r="CH142" s="75">
        <v>33163</v>
      </c>
      <c r="CI142" s="75">
        <v>81176</v>
      </c>
      <c r="CJ142" s="75">
        <v>32045</v>
      </c>
    </row>
    <row r="143" spans="1:90" x14ac:dyDescent="0.6">
      <c r="A143" s="33" t="s">
        <v>147</v>
      </c>
      <c r="B143" s="305">
        <v>36021</v>
      </c>
      <c r="C143" s="305">
        <v>8348</v>
      </c>
      <c r="D143" s="75">
        <v>41344</v>
      </c>
      <c r="E143" s="75">
        <v>9709</v>
      </c>
      <c r="F143" s="75">
        <v>30272</v>
      </c>
      <c r="G143" s="75">
        <v>6518</v>
      </c>
      <c r="H143" s="75">
        <v>25793</v>
      </c>
      <c r="I143" s="75">
        <v>5267</v>
      </c>
      <c r="K143" s="316">
        <v>36187</v>
      </c>
      <c r="L143" s="316">
        <v>7451</v>
      </c>
      <c r="M143" s="316">
        <v>34793</v>
      </c>
      <c r="N143" s="316">
        <v>7279</v>
      </c>
      <c r="O143" s="316">
        <v>25692</v>
      </c>
      <c r="P143" s="316">
        <v>5212</v>
      </c>
      <c r="Q143" s="316">
        <v>27051</v>
      </c>
      <c r="R143" s="316">
        <v>5470</v>
      </c>
      <c r="T143" s="316">
        <v>26894</v>
      </c>
      <c r="U143" s="316">
        <v>5426</v>
      </c>
      <c r="V143" s="316">
        <v>35393</v>
      </c>
      <c r="W143" s="316">
        <v>7159</v>
      </c>
      <c r="X143" s="316">
        <v>36740</v>
      </c>
      <c r="Y143" s="316">
        <v>7417</v>
      </c>
      <c r="Z143" s="316">
        <v>31078</v>
      </c>
      <c r="AA143" s="316">
        <v>6226</v>
      </c>
      <c r="AC143" s="316">
        <v>32391</v>
      </c>
      <c r="AD143" s="316">
        <v>6541</v>
      </c>
      <c r="AE143" s="316">
        <v>33546</v>
      </c>
      <c r="AF143" s="316">
        <v>6844</v>
      </c>
      <c r="AG143" s="316">
        <v>39492</v>
      </c>
      <c r="AH143" s="316">
        <v>8055</v>
      </c>
      <c r="AI143" s="316">
        <v>32992</v>
      </c>
      <c r="AJ143" s="316">
        <v>6595</v>
      </c>
      <c r="AL143" s="75">
        <v>43078</v>
      </c>
      <c r="AM143" s="75">
        <v>8775</v>
      </c>
      <c r="AN143" s="75">
        <v>43944</v>
      </c>
      <c r="AO143" s="75">
        <v>9019</v>
      </c>
      <c r="AP143" s="75">
        <v>46120</v>
      </c>
      <c r="AQ143" s="75">
        <v>9503</v>
      </c>
      <c r="AR143" s="75">
        <v>34533</v>
      </c>
      <c r="AS143" s="75">
        <v>6947</v>
      </c>
      <c r="AU143" s="75">
        <v>36717</v>
      </c>
      <c r="AV143" s="75">
        <v>7357</v>
      </c>
      <c r="AW143" s="75">
        <v>46040</v>
      </c>
      <c r="AX143" s="75">
        <v>9258</v>
      </c>
      <c r="AY143" s="75">
        <v>39161</v>
      </c>
      <c r="AZ143" s="75">
        <v>7794</v>
      </c>
      <c r="BA143" s="75">
        <v>41108</v>
      </c>
      <c r="BB143" s="75">
        <v>8292</v>
      </c>
      <c r="BD143" s="75">
        <v>47420</v>
      </c>
      <c r="BE143" s="75">
        <v>9769</v>
      </c>
      <c r="BF143" s="75">
        <v>51195</v>
      </c>
      <c r="BG143" s="75">
        <v>10504</v>
      </c>
      <c r="BH143" s="75">
        <v>50167</v>
      </c>
      <c r="BI143" s="75">
        <v>10312</v>
      </c>
      <c r="BJ143" s="75">
        <v>35387</v>
      </c>
      <c r="BK143" s="75">
        <v>7324</v>
      </c>
      <c r="BM143" s="75">
        <v>48254</v>
      </c>
      <c r="BN143" s="75">
        <v>9874</v>
      </c>
      <c r="BO143" s="75">
        <v>51408</v>
      </c>
      <c r="BP143" s="75">
        <v>10611</v>
      </c>
      <c r="BQ143" s="75">
        <v>51215</v>
      </c>
      <c r="BR143" s="75">
        <v>10612</v>
      </c>
      <c r="BS143" s="75">
        <v>48307</v>
      </c>
      <c r="BT143" s="75">
        <v>9153</v>
      </c>
      <c r="BV143">
        <v>57357</v>
      </c>
      <c r="BW143">
        <v>10909</v>
      </c>
      <c r="BX143">
        <v>62100</v>
      </c>
      <c r="BY143">
        <v>11941</v>
      </c>
      <c r="BZ143">
        <v>54365</v>
      </c>
      <c r="CA143">
        <v>10413</v>
      </c>
      <c r="CB143">
        <v>52255</v>
      </c>
      <c r="CC143">
        <v>10000</v>
      </c>
      <c r="CE143">
        <v>51886</v>
      </c>
      <c r="CF143">
        <v>9407</v>
      </c>
      <c r="CG143" s="75">
        <v>82169</v>
      </c>
      <c r="CH143" s="75">
        <v>13656</v>
      </c>
      <c r="CI143" s="75">
        <v>80071</v>
      </c>
      <c r="CJ143" s="75">
        <v>13491</v>
      </c>
    </row>
    <row r="144" spans="1:90" x14ac:dyDescent="0.6">
      <c r="A144" s="33" t="s">
        <v>148</v>
      </c>
      <c r="B144" s="305">
        <v>58431</v>
      </c>
      <c r="C144" s="305">
        <v>37748</v>
      </c>
      <c r="D144" s="75">
        <v>62393</v>
      </c>
      <c r="E144" s="75">
        <v>40964</v>
      </c>
      <c r="F144" s="75">
        <v>94920</v>
      </c>
      <c r="G144" s="75">
        <v>41136</v>
      </c>
      <c r="H144" s="75">
        <v>74353</v>
      </c>
      <c r="I144" s="75">
        <v>31273</v>
      </c>
      <c r="K144" s="316">
        <v>84749</v>
      </c>
      <c r="L144" s="316">
        <v>36330</v>
      </c>
      <c r="M144" s="316">
        <v>89610</v>
      </c>
      <c r="N144" s="316">
        <v>37964</v>
      </c>
      <c r="O144" s="316">
        <v>99614</v>
      </c>
      <c r="P144" s="316">
        <v>40922</v>
      </c>
      <c r="Q144" s="316">
        <v>83932</v>
      </c>
      <c r="R144" s="316">
        <v>34879</v>
      </c>
      <c r="T144" s="316">
        <v>86126</v>
      </c>
      <c r="U144" s="316">
        <v>34707</v>
      </c>
      <c r="V144" s="316">
        <v>101283</v>
      </c>
      <c r="W144" s="316">
        <v>41829</v>
      </c>
      <c r="X144" s="316">
        <v>101117</v>
      </c>
      <c r="Y144" s="316">
        <v>41433</v>
      </c>
      <c r="Z144" s="316">
        <v>96892</v>
      </c>
      <c r="AA144" s="316">
        <v>39727</v>
      </c>
      <c r="AC144" s="316">
        <v>94279</v>
      </c>
      <c r="AD144" s="316">
        <v>37888</v>
      </c>
      <c r="AE144" s="316">
        <v>108914</v>
      </c>
      <c r="AF144" s="316">
        <v>45027</v>
      </c>
      <c r="AG144" s="316">
        <v>109169</v>
      </c>
      <c r="AH144" s="316">
        <v>45497</v>
      </c>
      <c r="AI144" s="316">
        <v>85793</v>
      </c>
      <c r="AJ144" s="316">
        <v>35017</v>
      </c>
      <c r="AL144" s="75">
        <v>99147</v>
      </c>
      <c r="AM144" s="75">
        <v>40414</v>
      </c>
      <c r="AN144" s="75">
        <v>100801</v>
      </c>
      <c r="AO144" s="75">
        <v>40927</v>
      </c>
      <c r="AP144" s="75">
        <v>108268</v>
      </c>
      <c r="AQ144" s="75">
        <v>44512</v>
      </c>
      <c r="AR144" s="75">
        <v>94340</v>
      </c>
      <c r="AS144" s="75">
        <v>38216</v>
      </c>
      <c r="AU144" s="75">
        <v>90650</v>
      </c>
      <c r="AV144" s="75">
        <v>36797</v>
      </c>
      <c r="AW144" s="75">
        <v>101067</v>
      </c>
      <c r="AX144" s="75">
        <v>41102</v>
      </c>
      <c r="AY144" s="75">
        <v>102285</v>
      </c>
      <c r="AZ144" s="75">
        <v>41745</v>
      </c>
      <c r="BA144" s="75">
        <v>78321</v>
      </c>
      <c r="BB144" s="75">
        <v>32646</v>
      </c>
      <c r="BD144" s="75">
        <v>98747</v>
      </c>
      <c r="BE144" s="75">
        <v>40734</v>
      </c>
      <c r="BF144" s="75">
        <v>98120</v>
      </c>
      <c r="BG144" s="75">
        <v>40437</v>
      </c>
      <c r="BH144" s="75">
        <v>103879</v>
      </c>
      <c r="BI144" s="75">
        <v>43069</v>
      </c>
      <c r="BJ144" s="75">
        <v>85395</v>
      </c>
      <c r="BK144" s="75">
        <v>35420</v>
      </c>
      <c r="BM144" s="75">
        <v>97420</v>
      </c>
      <c r="BN144" s="75">
        <v>39902</v>
      </c>
      <c r="BO144" s="75">
        <v>101317</v>
      </c>
      <c r="BP144" s="75">
        <v>41951</v>
      </c>
      <c r="BQ144" s="75">
        <v>87446</v>
      </c>
      <c r="BR144" s="75">
        <v>35912</v>
      </c>
      <c r="BS144" s="75">
        <v>113599</v>
      </c>
      <c r="BT144" s="75">
        <v>42014</v>
      </c>
      <c r="BV144">
        <v>107628</v>
      </c>
      <c r="BW144">
        <v>39482</v>
      </c>
      <c r="BX144">
        <v>119304</v>
      </c>
      <c r="BY144">
        <v>44012</v>
      </c>
      <c r="BZ144">
        <v>105454</v>
      </c>
      <c r="CA144">
        <v>38524</v>
      </c>
      <c r="CB144">
        <v>127146</v>
      </c>
      <c r="CC144">
        <v>49003</v>
      </c>
      <c r="CE144">
        <v>142411</v>
      </c>
      <c r="CF144">
        <v>45274</v>
      </c>
      <c r="CG144" s="75">
        <v>190181</v>
      </c>
      <c r="CH144" s="75">
        <v>56579</v>
      </c>
      <c r="CI144" s="75">
        <v>196019</v>
      </c>
      <c r="CJ144" s="75">
        <v>60092</v>
      </c>
    </row>
    <row r="145" spans="1:90" x14ac:dyDescent="0.6">
      <c r="A145" s="33" t="s">
        <v>149</v>
      </c>
      <c r="B145" s="305">
        <v>70153</v>
      </c>
      <c r="C145" s="305">
        <v>41683</v>
      </c>
      <c r="D145" s="75">
        <v>63711</v>
      </c>
      <c r="E145" s="75">
        <v>38018</v>
      </c>
      <c r="F145" s="75">
        <v>96107</v>
      </c>
      <c r="G145" s="75">
        <v>40745</v>
      </c>
      <c r="H145" s="75">
        <v>83089</v>
      </c>
      <c r="I145" s="75">
        <v>34434</v>
      </c>
      <c r="K145" s="316">
        <v>94251</v>
      </c>
      <c r="L145" s="316">
        <v>39475</v>
      </c>
      <c r="M145" s="316">
        <v>85500</v>
      </c>
      <c r="N145" s="316">
        <v>34561</v>
      </c>
      <c r="O145" s="316">
        <v>90445</v>
      </c>
      <c r="P145" s="316">
        <v>34665</v>
      </c>
      <c r="Q145" s="316">
        <v>79976</v>
      </c>
      <c r="R145" s="316">
        <v>30631</v>
      </c>
      <c r="T145" s="316">
        <v>101696</v>
      </c>
      <c r="U145" s="316">
        <v>39022</v>
      </c>
      <c r="V145" s="316">
        <v>99566</v>
      </c>
      <c r="W145" s="316">
        <v>37607</v>
      </c>
      <c r="X145" s="316">
        <v>101577</v>
      </c>
      <c r="Y145" s="316">
        <v>37936</v>
      </c>
      <c r="Z145" s="316">
        <v>91249</v>
      </c>
      <c r="AA145" s="316">
        <v>34988</v>
      </c>
      <c r="AC145" s="316">
        <v>97286</v>
      </c>
      <c r="AD145" s="316">
        <v>37310</v>
      </c>
      <c r="AE145" s="316">
        <v>109963</v>
      </c>
      <c r="AF145" s="316">
        <v>41473</v>
      </c>
      <c r="AG145" s="316">
        <v>108554</v>
      </c>
      <c r="AH145" s="316">
        <v>41343</v>
      </c>
      <c r="AI145" s="316">
        <v>101473</v>
      </c>
      <c r="AJ145" s="316">
        <v>39014</v>
      </c>
      <c r="AL145" s="75">
        <v>112227</v>
      </c>
      <c r="AM145" s="75">
        <v>42720</v>
      </c>
      <c r="AN145" s="75">
        <v>113242</v>
      </c>
      <c r="AO145" s="75">
        <v>43552</v>
      </c>
      <c r="AP145" s="75">
        <v>136313</v>
      </c>
      <c r="AQ145" s="75">
        <v>52144</v>
      </c>
      <c r="AR145" s="75">
        <v>100134</v>
      </c>
      <c r="AS145" s="75">
        <v>38100</v>
      </c>
      <c r="AU145" s="75">
        <v>107014</v>
      </c>
      <c r="AV145" s="75">
        <v>41007</v>
      </c>
      <c r="AW145" s="75">
        <v>124433</v>
      </c>
      <c r="AX145" s="75">
        <v>47811</v>
      </c>
      <c r="AY145" s="75">
        <v>113348</v>
      </c>
      <c r="AZ145" s="75">
        <v>42564</v>
      </c>
      <c r="BA145" s="75">
        <v>93818</v>
      </c>
      <c r="BB145" s="75">
        <v>35711</v>
      </c>
      <c r="BD145" s="75">
        <v>100987</v>
      </c>
      <c r="BE145" s="75">
        <v>38306</v>
      </c>
      <c r="BF145" s="75">
        <v>116105</v>
      </c>
      <c r="BG145" s="75">
        <v>44160</v>
      </c>
      <c r="BH145" s="75">
        <v>117367</v>
      </c>
      <c r="BI145" s="75">
        <v>44121</v>
      </c>
      <c r="BJ145" s="75">
        <v>92685</v>
      </c>
      <c r="BK145" s="75">
        <v>34816</v>
      </c>
      <c r="BM145" s="75">
        <v>103759</v>
      </c>
      <c r="BN145" s="75">
        <v>38945</v>
      </c>
      <c r="BO145" s="75">
        <v>94110</v>
      </c>
      <c r="BP145" s="75">
        <v>35446</v>
      </c>
      <c r="BQ145" s="75">
        <v>101005</v>
      </c>
      <c r="BR145" s="75">
        <v>38041</v>
      </c>
      <c r="BS145" s="75">
        <v>111706</v>
      </c>
      <c r="BT145" s="75">
        <v>38645</v>
      </c>
      <c r="BV145">
        <v>117051</v>
      </c>
      <c r="BW145">
        <v>40471</v>
      </c>
      <c r="BX145">
        <v>109105</v>
      </c>
      <c r="BY145">
        <v>37691</v>
      </c>
      <c r="BZ145">
        <v>133906</v>
      </c>
      <c r="CA145">
        <v>46270</v>
      </c>
      <c r="CB145">
        <v>99094</v>
      </c>
      <c r="CC145">
        <v>35737</v>
      </c>
      <c r="CE145">
        <v>132173</v>
      </c>
      <c r="CF145">
        <v>40937</v>
      </c>
      <c r="CG145" s="75">
        <v>163844</v>
      </c>
      <c r="CH145" s="75">
        <v>45937</v>
      </c>
      <c r="CI145" s="75">
        <v>159641</v>
      </c>
      <c r="CJ145" s="75">
        <v>44663</v>
      </c>
    </row>
    <row r="146" spans="1:90" x14ac:dyDescent="0.6">
      <c r="A146" s="33" t="s">
        <v>150</v>
      </c>
      <c r="B146" s="306">
        <v>0</v>
      </c>
      <c r="C146" s="30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 s="317">
        <v>0</v>
      </c>
      <c r="L146" s="317">
        <v>0</v>
      </c>
      <c r="M146" s="317">
        <v>0</v>
      </c>
      <c r="N146" s="317">
        <v>0</v>
      </c>
      <c r="O146" s="317">
        <v>0</v>
      </c>
      <c r="P146" s="317">
        <v>0</v>
      </c>
      <c r="Q146" s="317">
        <v>0</v>
      </c>
      <c r="R146" s="317">
        <v>0</v>
      </c>
      <c r="T146" s="317">
        <v>0</v>
      </c>
      <c r="U146" s="317">
        <v>0</v>
      </c>
      <c r="V146" s="317">
        <v>0</v>
      </c>
      <c r="W146" s="317">
        <v>0</v>
      </c>
      <c r="X146" s="317">
        <v>0</v>
      </c>
      <c r="Y146" s="317">
        <v>0</v>
      </c>
      <c r="Z146" s="317">
        <v>0</v>
      </c>
      <c r="AA146" s="317">
        <v>0</v>
      </c>
      <c r="AC146" s="317">
        <v>0</v>
      </c>
      <c r="AD146" s="317">
        <v>0</v>
      </c>
      <c r="AE146" s="317">
        <v>0</v>
      </c>
      <c r="AF146" s="317">
        <v>0</v>
      </c>
      <c r="AG146" s="317">
        <v>0</v>
      </c>
      <c r="AH146" s="317">
        <v>0</v>
      </c>
      <c r="AI146" s="317">
        <v>0</v>
      </c>
      <c r="AJ146" s="317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D146" s="75">
        <v>16432</v>
      </c>
      <c r="BE146" s="75">
        <v>6474</v>
      </c>
      <c r="BF146" s="75">
        <v>29198</v>
      </c>
      <c r="BG146" s="75">
        <v>11180</v>
      </c>
      <c r="BH146" s="75">
        <v>34144</v>
      </c>
      <c r="BI146" s="75">
        <v>13272</v>
      </c>
      <c r="BJ146" s="75">
        <v>27911</v>
      </c>
      <c r="BK146" s="75">
        <v>10635</v>
      </c>
      <c r="BM146" s="75">
        <v>30847</v>
      </c>
      <c r="BN146" s="75">
        <v>11721</v>
      </c>
      <c r="BO146" s="75">
        <v>34850</v>
      </c>
      <c r="BP146" s="75">
        <v>13062</v>
      </c>
      <c r="BQ146" s="75">
        <v>42444</v>
      </c>
      <c r="BR146" s="75">
        <v>16043</v>
      </c>
      <c r="BS146" s="75">
        <v>38032</v>
      </c>
      <c r="BT146" s="75">
        <v>13179</v>
      </c>
      <c r="BV146">
        <v>40319</v>
      </c>
      <c r="BW146">
        <v>14242</v>
      </c>
      <c r="BX146">
        <v>43255</v>
      </c>
      <c r="BY146">
        <v>15235</v>
      </c>
      <c r="BZ146">
        <v>39765</v>
      </c>
      <c r="CA146">
        <v>13680</v>
      </c>
      <c r="CB146">
        <v>34242</v>
      </c>
      <c r="CC146">
        <v>11953</v>
      </c>
      <c r="CE146">
        <v>53304</v>
      </c>
      <c r="CF146">
        <v>15208</v>
      </c>
      <c r="CI146" s="75">
        <v>52125</v>
      </c>
      <c r="CJ146" s="75">
        <v>15188</v>
      </c>
    </row>
    <row r="147" spans="1:90" x14ac:dyDescent="0.6">
      <c r="A147" s="33" t="s">
        <v>151</v>
      </c>
      <c r="B147" s="305">
        <v>1245</v>
      </c>
      <c r="C147" s="305">
        <v>24909</v>
      </c>
      <c r="D147">
        <v>970</v>
      </c>
      <c r="E147" s="75">
        <v>19405</v>
      </c>
      <c r="F147">
        <v>812</v>
      </c>
      <c r="G147" s="75">
        <v>16235</v>
      </c>
      <c r="H147">
        <v>793</v>
      </c>
      <c r="I147" s="75">
        <v>15867</v>
      </c>
      <c r="K147" s="316">
        <v>1170</v>
      </c>
      <c r="L147" s="316">
        <v>23385</v>
      </c>
      <c r="M147" s="317">
        <v>818</v>
      </c>
      <c r="N147" s="316">
        <v>16342</v>
      </c>
      <c r="O147" s="317">
        <v>737</v>
      </c>
      <c r="P147" s="316">
        <v>14737</v>
      </c>
      <c r="Q147" s="317">
        <v>552</v>
      </c>
      <c r="R147" s="316">
        <v>11033</v>
      </c>
      <c r="T147" s="317">
        <v>747</v>
      </c>
      <c r="U147" s="316">
        <v>14947</v>
      </c>
      <c r="V147" s="317">
        <v>770</v>
      </c>
      <c r="W147" s="316">
        <v>15399</v>
      </c>
      <c r="X147" s="317">
        <v>724</v>
      </c>
      <c r="Y147" s="316">
        <v>14478</v>
      </c>
      <c r="Z147" s="317">
        <v>668</v>
      </c>
      <c r="AA147" s="316">
        <v>13354</v>
      </c>
      <c r="AC147" s="317">
        <v>692</v>
      </c>
      <c r="AD147" s="316">
        <v>13850</v>
      </c>
      <c r="AE147" s="317">
        <v>818</v>
      </c>
      <c r="AF147" s="316">
        <v>16358</v>
      </c>
      <c r="AG147" s="317">
        <v>849</v>
      </c>
      <c r="AH147" s="316">
        <v>16978</v>
      </c>
      <c r="AI147" s="317">
        <v>904</v>
      </c>
      <c r="AJ147" s="316">
        <v>18071</v>
      </c>
      <c r="AL147">
        <v>846</v>
      </c>
      <c r="AM147">
        <v>16929</v>
      </c>
      <c r="AN147">
        <v>795</v>
      </c>
      <c r="AO147" s="75">
        <v>15906</v>
      </c>
      <c r="AP147" s="75">
        <v>1220</v>
      </c>
      <c r="AQ147" s="75">
        <v>24402</v>
      </c>
      <c r="AR147">
        <v>887</v>
      </c>
      <c r="AS147" s="75">
        <v>17742</v>
      </c>
      <c r="AU147">
        <v>805</v>
      </c>
      <c r="AV147" s="75">
        <v>16095</v>
      </c>
      <c r="AW147">
        <v>993</v>
      </c>
      <c r="AX147" s="75">
        <v>19852</v>
      </c>
      <c r="AY147" s="75">
        <v>51992</v>
      </c>
      <c r="AZ147" s="75">
        <v>18949</v>
      </c>
      <c r="BA147" s="75">
        <v>46491</v>
      </c>
      <c r="BB147" s="75">
        <v>17549</v>
      </c>
      <c r="BD147" s="75">
        <v>51185</v>
      </c>
      <c r="BE147" s="75">
        <v>20047</v>
      </c>
      <c r="BF147" s="75">
        <v>52851</v>
      </c>
      <c r="BG147" s="75">
        <v>20298</v>
      </c>
      <c r="BH147" s="75">
        <v>55889</v>
      </c>
      <c r="BI147" s="75">
        <v>21713</v>
      </c>
      <c r="BJ147" s="75">
        <v>48915</v>
      </c>
      <c r="BK147" s="75">
        <v>18766</v>
      </c>
      <c r="BM147" s="75">
        <v>49964</v>
      </c>
      <c r="BN147" s="75">
        <v>19235</v>
      </c>
      <c r="BO147" s="75">
        <v>52321</v>
      </c>
      <c r="BP147" s="75">
        <v>20165</v>
      </c>
      <c r="BQ147" s="75">
        <v>50454</v>
      </c>
      <c r="BR147" s="75">
        <v>19781</v>
      </c>
      <c r="BS147" s="75">
        <v>55600</v>
      </c>
      <c r="BT147" s="75">
        <v>19191</v>
      </c>
      <c r="BV147">
        <v>49267</v>
      </c>
      <c r="BW147">
        <v>17260</v>
      </c>
      <c r="BX147">
        <v>61703</v>
      </c>
      <c r="BY147">
        <v>21718</v>
      </c>
      <c r="BZ147">
        <v>48678</v>
      </c>
      <c r="CA147">
        <v>16956</v>
      </c>
      <c r="CB147">
        <v>55314</v>
      </c>
      <c r="CC147">
        <v>19220</v>
      </c>
      <c r="CE147">
        <v>61757</v>
      </c>
      <c r="CF147">
        <v>20070</v>
      </c>
      <c r="CG147" s="75">
        <v>57003</v>
      </c>
      <c r="CH147" s="75">
        <v>16321</v>
      </c>
      <c r="CI147" s="75">
        <v>88809</v>
      </c>
      <c r="CJ147" s="75">
        <v>26542</v>
      </c>
    </row>
    <row r="148" spans="1:90" x14ac:dyDescent="0.6">
      <c r="A148" s="33" t="s">
        <v>152</v>
      </c>
      <c r="B148" s="305">
        <v>71177</v>
      </c>
      <c r="C148" s="305">
        <v>54023</v>
      </c>
      <c r="D148" s="75">
        <v>93411</v>
      </c>
      <c r="E148" s="75">
        <v>67716</v>
      </c>
      <c r="F148" s="75">
        <v>109369</v>
      </c>
      <c r="G148" s="75">
        <v>57688</v>
      </c>
      <c r="H148" s="75">
        <v>111807</v>
      </c>
      <c r="I148" s="75">
        <v>56099</v>
      </c>
      <c r="K148" s="316">
        <v>127693</v>
      </c>
      <c r="L148" s="316">
        <v>64784</v>
      </c>
      <c r="M148" s="316">
        <v>120201</v>
      </c>
      <c r="N148" s="316">
        <v>60125</v>
      </c>
      <c r="O148" s="316">
        <v>113068</v>
      </c>
      <c r="P148" s="316">
        <v>55610</v>
      </c>
      <c r="Q148" s="316">
        <v>130716</v>
      </c>
      <c r="R148" s="316">
        <v>63122</v>
      </c>
      <c r="T148" s="316">
        <v>124810</v>
      </c>
      <c r="U148" s="316">
        <v>60752</v>
      </c>
      <c r="V148" s="316">
        <v>139476</v>
      </c>
      <c r="W148" s="316">
        <v>67835</v>
      </c>
      <c r="X148" s="316">
        <v>130197</v>
      </c>
      <c r="Y148" s="316">
        <v>63400</v>
      </c>
      <c r="Z148" s="316">
        <v>179577</v>
      </c>
      <c r="AA148" s="316">
        <v>87241</v>
      </c>
      <c r="AC148" s="316">
        <v>138803</v>
      </c>
      <c r="AD148" s="316">
        <v>68119</v>
      </c>
      <c r="AE148" s="316">
        <v>155926</v>
      </c>
      <c r="AF148" s="316">
        <v>77838</v>
      </c>
      <c r="AG148" s="316">
        <v>143436</v>
      </c>
      <c r="AH148" s="316">
        <v>70577</v>
      </c>
      <c r="AI148" s="316">
        <v>128632</v>
      </c>
      <c r="AJ148" s="316">
        <v>63370</v>
      </c>
      <c r="AL148" s="75">
        <v>126130</v>
      </c>
      <c r="AM148" s="75">
        <v>61922</v>
      </c>
      <c r="AN148" s="75">
        <v>128558</v>
      </c>
      <c r="AO148" s="75">
        <v>63432</v>
      </c>
      <c r="AP148" s="75">
        <v>127196</v>
      </c>
      <c r="AQ148" s="75">
        <v>63363</v>
      </c>
      <c r="AR148" s="75">
        <v>98847</v>
      </c>
      <c r="AS148" s="75">
        <v>54127</v>
      </c>
      <c r="AU148" s="75">
        <v>117898</v>
      </c>
      <c r="AV148" s="75">
        <v>58365</v>
      </c>
      <c r="AW148" s="75">
        <v>127471</v>
      </c>
      <c r="AX148" s="75">
        <v>62469</v>
      </c>
      <c r="AY148" s="75">
        <v>118788</v>
      </c>
      <c r="AZ148" s="75">
        <v>59341</v>
      </c>
      <c r="BA148" s="75">
        <v>117131</v>
      </c>
      <c r="BB148" s="75">
        <v>58295</v>
      </c>
      <c r="BD148" s="75">
        <v>121253</v>
      </c>
      <c r="BE148" s="75">
        <v>59711</v>
      </c>
      <c r="BF148" s="75">
        <v>131643</v>
      </c>
      <c r="BG148" s="75">
        <v>64908</v>
      </c>
      <c r="BH148" s="75">
        <v>126137</v>
      </c>
      <c r="BI148" s="75">
        <v>62191</v>
      </c>
      <c r="BJ148" s="75">
        <v>129224</v>
      </c>
      <c r="BK148" s="75">
        <v>63610</v>
      </c>
      <c r="BM148" s="75">
        <v>132089</v>
      </c>
      <c r="BN148" s="75">
        <v>64476</v>
      </c>
      <c r="BO148" s="75">
        <v>143563</v>
      </c>
      <c r="BP148" s="75">
        <v>70059</v>
      </c>
      <c r="BQ148" s="75">
        <v>141076</v>
      </c>
      <c r="BR148" s="75">
        <v>69726</v>
      </c>
      <c r="BS148" s="75">
        <v>157610</v>
      </c>
      <c r="BT148" s="75">
        <v>67590</v>
      </c>
      <c r="BV148">
        <v>155542</v>
      </c>
      <c r="BW148">
        <v>67093</v>
      </c>
      <c r="BX148">
        <v>165701</v>
      </c>
      <c r="BY148">
        <v>71457</v>
      </c>
      <c r="BZ148">
        <v>148799</v>
      </c>
      <c r="CA148">
        <v>64219</v>
      </c>
      <c r="CB148">
        <v>139238</v>
      </c>
      <c r="CC148">
        <v>60773</v>
      </c>
      <c r="CE148">
        <v>213183</v>
      </c>
      <c r="CF148">
        <v>73798</v>
      </c>
      <c r="CG148" s="75">
        <v>93376</v>
      </c>
      <c r="CH148" s="75">
        <v>29183</v>
      </c>
      <c r="CI148" s="75">
        <v>201704</v>
      </c>
      <c r="CJ148" s="75">
        <v>66907</v>
      </c>
    </row>
    <row r="149" spans="1:90" x14ac:dyDescent="0.6">
      <c r="A149" s="33" t="s">
        <v>153</v>
      </c>
      <c r="B149" s="305">
        <v>70038</v>
      </c>
      <c r="C149" s="305">
        <v>21352</v>
      </c>
      <c r="D149" s="75">
        <v>71387</v>
      </c>
      <c r="E149" s="75">
        <v>20975</v>
      </c>
      <c r="F149" s="75">
        <v>89434</v>
      </c>
      <c r="G149" s="75">
        <v>27161</v>
      </c>
      <c r="H149" s="75">
        <v>80665</v>
      </c>
      <c r="I149" s="75">
        <v>25018</v>
      </c>
      <c r="K149" s="316">
        <v>68858</v>
      </c>
      <c r="L149" s="316">
        <v>21598</v>
      </c>
      <c r="M149" s="316">
        <v>70952</v>
      </c>
      <c r="N149" s="316">
        <v>21717</v>
      </c>
      <c r="O149" s="316">
        <v>71380</v>
      </c>
      <c r="P149" s="316">
        <v>20180</v>
      </c>
      <c r="Q149" s="316">
        <v>76540</v>
      </c>
      <c r="R149" s="316">
        <v>22099</v>
      </c>
      <c r="T149" s="316">
        <v>75654</v>
      </c>
      <c r="U149" s="316">
        <v>21678</v>
      </c>
      <c r="V149" s="316">
        <v>57572</v>
      </c>
      <c r="W149" s="316">
        <v>16427</v>
      </c>
      <c r="X149" s="316">
        <v>81871</v>
      </c>
      <c r="Y149" s="316">
        <v>23202</v>
      </c>
      <c r="Z149" s="316">
        <v>83822</v>
      </c>
      <c r="AA149" s="316">
        <v>23568</v>
      </c>
      <c r="AC149" s="316">
        <v>71163</v>
      </c>
      <c r="AD149" s="316">
        <v>20242</v>
      </c>
      <c r="AE149" s="316">
        <v>74676</v>
      </c>
      <c r="AF149" s="316">
        <v>21589</v>
      </c>
      <c r="AG149" s="316">
        <v>79534</v>
      </c>
      <c r="AH149" s="316">
        <v>22661</v>
      </c>
      <c r="AI149" s="316">
        <v>66797</v>
      </c>
      <c r="AJ149" s="316">
        <v>19040</v>
      </c>
      <c r="AL149" s="75">
        <v>62265</v>
      </c>
      <c r="AM149" s="75">
        <v>17706</v>
      </c>
      <c r="AN149" s="75">
        <v>71522</v>
      </c>
      <c r="AO149" s="75">
        <v>20526</v>
      </c>
      <c r="AP149" s="75">
        <v>68922</v>
      </c>
      <c r="AQ149" s="75">
        <v>19723</v>
      </c>
      <c r="AR149" s="75">
        <v>71553</v>
      </c>
      <c r="AS149" s="75">
        <v>20567</v>
      </c>
      <c r="AU149" s="75">
        <v>60553</v>
      </c>
      <c r="AV149" s="75">
        <v>17155</v>
      </c>
      <c r="AW149" s="75">
        <v>63545</v>
      </c>
      <c r="AX149" s="75">
        <v>17961</v>
      </c>
      <c r="AY149" s="75">
        <v>68183</v>
      </c>
      <c r="AZ149" s="75">
        <v>19406</v>
      </c>
      <c r="BA149" s="75">
        <v>72443</v>
      </c>
      <c r="BB149" s="75">
        <v>21236</v>
      </c>
      <c r="BD149" s="75">
        <v>60697</v>
      </c>
      <c r="BE149" s="75">
        <v>17295</v>
      </c>
      <c r="BF149" s="75">
        <v>70275</v>
      </c>
      <c r="BG149" s="75">
        <v>20484</v>
      </c>
      <c r="BH149" s="75">
        <v>75214</v>
      </c>
      <c r="BI149" s="75">
        <v>21544</v>
      </c>
      <c r="BJ149" s="75">
        <v>66738</v>
      </c>
      <c r="BK149" s="75">
        <v>19226</v>
      </c>
      <c r="BM149" s="75">
        <v>67828</v>
      </c>
      <c r="BN149" s="75">
        <v>19438</v>
      </c>
      <c r="BO149" s="75">
        <v>84858</v>
      </c>
      <c r="BP149" s="75">
        <v>24519</v>
      </c>
      <c r="BQ149" s="75">
        <v>81508</v>
      </c>
      <c r="BR149" s="75">
        <v>23297</v>
      </c>
      <c r="BS149" s="75">
        <v>83713</v>
      </c>
      <c r="BT149" s="75">
        <v>22378</v>
      </c>
      <c r="BV149">
        <v>69305</v>
      </c>
      <c r="BW149">
        <v>18399</v>
      </c>
      <c r="BX149">
        <v>89547</v>
      </c>
      <c r="BY149">
        <v>24237</v>
      </c>
      <c r="BZ149">
        <v>89571</v>
      </c>
      <c r="CA149">
        <v>23755</v>
      </c>
      <c r="CB149">
        <v>77368</v>
      </c>
      <c r="CC149">
        <v>20694</v>
      </c>
      <c r="CE149">
        <v>103516</v>
      </c>
      <c r="CF149">
        <v>29343</v>
      </c>
      <c r="CG149" s="75">
        <v>217540</v>
      </c>
      <c r="CH149" s="75">
        <v>70140</v>
      </c>
      <c r="CI149" s="75">
        <v>108544</v>
      </c>
      <c r="CJ149" s="75">
        <v>25214</v>
      </c>
    </row>
    <row r="150" spans="1:90" x14ac:dyDescent="0.6">
      <c r="A150" s="33" t="s">
        <v>154</v>
      </c>
      <c r="B150" s="305">
        <v>58765</v>
      </c>
      <c r="C150" s="305">
        <v>11444</v>
      </c>
      <c r="D150" s="75">
        <v>34776</v>
      </c>
      <c r="E150" s="75">
        <v>6675</v>
      </c>
      <c r="F150" s="75">
        <v>48462</v>
      </c>
      <c r="G150" s="75">
        <v>8446</v>
      </c>
      <c r="H150" s="75">
        <v>36356</v>
      </c>
      <c r="I150" s="75">
        <v>6400</v>
      </c>
      <c r="K150" s="316">
        <v>48227</v>
      </c>
      <c r="L150" s="316">
        <v>8563</v>
      </c>
      <c r="M150" s="316">
        <v>35852</v>
      </c>
      <c r="N150" s="316">
        <v>6271</v>
      </c>
      <c r="O150" s="316">
        <v>38672</v>
      </c>
      <c r="P150" s="316">
        <v>6674</v>
      </c>
      <c r="Q150" s="316">
        <v>36817</v>
      </c>
      <c r="R150" s="316">
        <v>6365</v>
      </c>
      <c r="T150" s="316">
        <v>39792</v>
      </c>
      <c r="U150" s="316">
        <v>6975</v>
      </c>
      <c r="V150" s="316">
        <v>37040</v>
      </c>
      <c r="W150" s="316">
        <v>6444</v>
      </c>
      <c r="X150" s="316">
        <v>39595</v>
      </c>
      <c r="Y150" s="316">
        <v>6746</v>
      </c>
      <c r="Z150" s="316">
        <v>34694</v>
      </c>
      <c r="AA150" s="316">
        <v>6063</v>
      </c>
      <c r="AC150" s="316">
        <v>32683</v>
      </c>
      <c r="AD150" s="316">
        <v>5668</v>
      </c>
      <c r="AE150" s="316">
        <v>43996</v>
      </c>
      <c r="AF150" s="316">
        <v>7569</v>
      </c>
      <c r="AG150" s="316">
        <v>49902</v>
      </c>
      <c r="AH150" s="316">
        <v>8570</v>
      </c>
      <c r="AI150" s="316">
        <v>39349</v>
      </c>
      <c r="AJ150" s="316">
        <v>6733</v>
      </c>
      <c r="AL150" s="75">
        <v>41546</v>
      </c>
      <c r="AM150" s="75">
        <v>7291</v>
      </c>
      <c r="AN150" s="75">
        <v>48948</v>
      </c>
      <c r="AO150" s="75">
        <v>8527</v>
      </c>
      <c r="AP150" s="75">
        <v>54065</v>
      </c>
      <c r="AQ150" s="75">
        <v>9495</v>
      </c>
      <c r="AR150" s="75">
        <v>50586</v>
      </c>
      <c r="AS150" s="75">
        <v>8949</v>
      </c>
      <c r="AU150" s="75">
        <v>50660</v>
      </c>
      <c r="AV150" s="75">
        <v>8996</v>
      </c>
      <c r="AW150" s="75">
        <v>59347</v>
      </c>
      <c r="AX150" s="75">
        <v>10318</v>
      </c>
      <c r="AY150" s="75">
        <v>51698</v>
      </c>
      <c r="AZ150" s="75">
        <v>8987</v>
      </c>
      <c r="BA150" s="75">
        <v>47914</v>
      </c>
      <c r="BB150" s="75">
        <v>8427</v>
      </c>
      <c r="BD150" s="75">
        <v>54692</v>
      </c>
      <c r="BE150" s="75">
        <v>9473</v>
      </c>
      <c r="BF150" s="75">
        <v>49043</v>
      </c>
      <c r="BG150" s="75">
        <v>8501</v>
      </c>
      <c r="BH150" s="75">
        <v>54794</v>
      </c>
      <c r="BI150" s="75">
        <v>9650</v>
      </c>
      <c r="BJ150" s="75">
        <v>41458</v>
      </c>
      <c r="BK150" s="75">
        <v>7280</v>
      </c>
      <c r="BM150" s="75">
        <v>52598</v>
      </c>
      <c r="BN150" s="75">
        <v>9296</v>
      </c>
      <c r="BO150" s="75">
        <v>49743</v>
      </c>
      <c r="BP150" s="75">
        <v>8652</v>
      </c>
      <c r="BQ150" s="75">
        <v>59866</v>
      </c>
      <c r="BR150" s="75">
        <v>10323</v>
      </c>
      <c r="BS150" s="75">
        <v>54479</v>
      </c>
      <c r="BT150" s="75">
        <v>9150</v>
      </c>
      <c r="BV150">
        <v>57883</v>
      </c>
      <c r="BW150">
        <v>9551</v>
      </c>
      <c r="BX150">
        <v>57994</v>
      </c>
      <c r="BY150">
        <v>9638</v>
      </c>
      <c r="BZ150">
        <v>50608</v>
      </c>
      <c r="CA150">
        <v>8377</v>
      </c>
      <c r="CB150">
        <v>50769</v>
      </c>
      <c r="CC150">
        <v>8356</v>
      </c>
      <c r="CE150">
        <v>64314</v>
      </c>
      <c r="CF150">
        <v>10030</v>
      </c>
      <c r="CG150" s="75">
        <v>110459</v>
      </c>
      <c r="CH150" s="75">
        <v>25782</v>
      </c>
      <c r="CI150" s="75">
        <v>54725</v>
      </c>
      <c r="CJ150" s="75">
        <v>8197</v>
      </c>
    </row>
    <row r="151" spans="1:90" x14ac:dyDescent="0.6">
      <c r="A151" s="33" t="s">
        <v>155</v>
      </c>
      <c r="B151" s="306">
        <v>39</v>
      </c>
      <c r="C151" s="306">
        <v>16</v>
      </c>
      <c r="D151">
        <v>5</v>
      </c>
      <c r="E151">
        <v>2</v>
      </c>
      <c r="F151">
        <v>36</v>
      </c>
      <c r="G151">
        <v>12</v>
      </c>
      <c r="H151">
        <v>0</v>
      </c>
      <c r="I151">
        <v>0</v>
      </c>
      <c r="K151" s="317">
        <v>0</v>
      </c>
      <c r="L151" s="317">
        <v>0</v>
      </c>
      <c r="M151" s="317">
        <v>0</v>
      </c>
      <c r="N151" s="317">
        <v>0</v>
      </c>
      <c r="O151" s="317">
        <v>0</v>
      </c>
      <c r="P151" s="317">
        <v>0</v>
      </c>
      <c r="Q151" s="317">
        <v>0</v>
      </c>
      <c r="R151" s="317">
        <v>0</v>
      </c>
      <c r="T151" s="317">
        <v>0</v>
      </c>
      <c r="U151" s="317">
        <v>0</v>
      </c>
      <c r="V151" s="317">
        <v>0</v>
      </c>
      <c r="W151" s="317">
        <v>0</v>
      </c>
      <c r="X151" s="317">
        <v>0</v>
      </c>
      <c r="Y151" s="317">
        <v>0</v>
      </c>
      <c r="Z151" s="317">
        <v>0</v>
      </c>
      <c r="AA151" s="317">
        <v>0</v>
      </c>
      <c r="AC151" s="317">
        <v>0</v>
      </c>
      <c r="AD151" s="317">
        <v>0</v>
      </c>
      <c r="AE151" s="317">
        <v>0</v>
      </c>
      <c r="AF151" s="317">
        <v>0</v>
      </c>
      <c r="AG151" s="317">
        <v>0</v>
      </c>
      <c r="AH151" s="317">
        <v>0</v>
      </c>
      <c r="AI151" s="317">
        <v>0</v>
      </c>
      <c r="AJ151" s="317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U151">
        <v>0</v>
      </c>
      <c r="AV151">
        <v>0</v>
      </c>
      <c r="AW151">
        <v>0</v>
      </c>
      <c r="AX151">
        <v>0</v>
      </c>
      <c r="AY151">
        <v>170</v>
      </c>
      <c r="AZ151">
        <v>61</v>
      </c>
      <c r="BA151">
        <v>0</v>
      </c>
      <c r="BB151">
        <v>0</v>
      </c>
      <c r="CG151" s="75">
        <v>68667</v>
      </c>
      <c r="CH151" s="75">
        <v>10018</v>
      </c>
    </row>
    <row r="152" spans="1:90" x14ac:dyDescent="0.6">
      <c r="A152" s="33" t="s">
        <v>156</v>
      </c>
      <c r="B152" s="305">
        <v>58495</v>
      </c>
      <c r="C152" s="305">
        <v>40266</v>
      </c>
      <c r="D152" s="75">
        <v>72393</v>
      </c>
      <c r="E152" s="75">
        <v>44985</v>
      </c>
      <c r="F152" s="75">
        <v>107070</v>
      </c>
      <c r="G152" s="75">
        <v>49664</v>
      </c>
      <c r="H152" s="75">
        <v>28727</v>
      </c>
      <c r="I152" s="75">
        <v>8669</v>
      </c>
      <c r="K152" s="316">
        <v>75382</v>
      </c>
      <c r="L152" s="316">
        <v>75382</v>
      </c>
      <c r="M152" s="316">
        <v>118283</v>
      </c>
      <c r="N152" s="316">
        <v>54072</v>
      </c>
      <c r="O152" s="316">
        <v>113198</v>
      </c>
      <c r="P152" s="316">
        <v>49511</v>
      </c>
      <c r="Q152" s="317">
        <v>0</v>
      </c>
      <c r="R152" s="317">
        <v>0</v>
      </c>
      <c r="T152" s="316">
        <v>42939</v>
      </c>
      <c r="U152" s="316">
        <v>18631</v>
      </c>
      <c r="V152" s="316">
        <v>129358</v>
      </c>
      <c r="W152" s="316">
        <v>54685</v>
      </c>
      <c r="X152" s="316">
        <v>130656</v>
      </c>
      <c r="Y152" s="316">
        <v>55788</v>
      </c>
      <c r="Z152" s="316">
        <v>5792</v>
      </c>
      <c r="AA152" s="316">
        <v>2494</v>
      </c>
      <c r="AC152" s="316">
        <v>75603</v>
      </c>
      <c r="AD152" s="316">
        <v>32352</v>
      </c>
      <c r="AE152" s="316">
        <v>134814</v>
      </c>
      <c r="AF152" s="316">
        <v>57003</v>
      </c>
      <c r="AG152" s="316">
        <v>122880</v>
      </c>
      <c r="AH152" s="316">
        <v>53311</v>
      </c>
      <c r="AI152" s="316">
        <v>28212</v>
      </c>
      <c r="AJ152" s="316">
        <v>12994</v>
      </c>
      <c r="AL152" s="75">
        <v>87155</v>
      </c>
      <c r="AM152" s="75">
        <v>38358</v>
      </c>
      <c r="AN152" s="75">
        <v>138386</v>
      </c>
      <c r="AO152" s="75">
        <v>58513</v>
      </c>
      <c r="AP152" s="75">
        <v>126789</v>
      </c>
      <c r="AQ152" s="75">
        <v>56263</v>
      </c>
      <c r="AR152" s="75">
        <v>30198</v>
      </c>
      <c r="AS152" s="75">
        <v>13594</v>
      </c>
      <c r="AU152" s="75">
        <v>76418</v>
      </c>
      <c r="AV152" s="75">
        <v>32317</v>
      </c>
      <c r="AW152" s="75">
        <v>134990</v>
      </c>
      <c r="AX152" s="75">
        <v>57343</v>
      </c>
      <c r="AY152" s="75">
        <v>119439</v>
      </c>
      <c r="AZ152" s="75">
        <v>50700</v>
      </c>
      <c r="BA152" s="75">
        <v>28435</v>
      </c>
      <c r="BB152" s="75">
        <v>12679</v>
      </c>
      <c r="BD152" s="75">
        <v>78493</v>
      </c>
      <c r="BE152" s="75">
        <v>34108</v>
      </c>
      <c r="BF152" s="75">
        <v>125274</v>
      </c>
      <c r="BG152" s="75">
        <v>52715</v>
      </c>
      <c r="BH152" s="75">
        <v>83691</v>
      </c>
      <c r="BI152" s="75">
        <v>35890</v>
      </c>
      <c r="BJ152" s="75">
        <v>17779</v>
      </c>
      <c r="BK152" s="75">
        <v>7892</v>
      </c>
      <c r="BM152" s="75">
        <v>8061</v>
      </c>
      <c r="BN152" s="75">
        <v>3355</v>
      </c>
      <c r="BQ152">
        <v>0</v>
      </c>
      <c r="BR152">
        <v>0</v>
      </c>
    </row>
    <row r="153" spans="1:90" x14ac:dyDescent="0.6">
      <c r="A153" s="33" t="s">
        <v>157</v>
      </c>
      <c r="B153" s="305">
        <v>58927</v>
      </c>
      <c r="C153" s="305">
        <v>33200</v>
      </c>
      <c r="D153" s="75">
        <v>67901</v>
      </c>
      <c r="E153" s="75">
        <v>37639</v>
      </c>
      <c r="F153" s="75">
        <v>89525</v>
      </c>
      <c r="G153" s="75">
        <v>40506</v>
      </c>
      <c r="H153" s="75">
        <v>76661</v>
      </c>
      <c r="I153" s="75">
        <v>33889</v>
      </c>
      <c r="K153" s="316">
        <v>87559</v>
      </c>
      <c r="L153" s="316">
        <v>37858</v>
      </c>
      <c r="M153" s="316">
        <v>80919</v>
      </c>
      <c r="N153" s="316">
        <v>33501</v>
      </c>
      <c r="O153" s="316">
        <v>103732</v>
      </c>
      <c r="P153" s="316">
        <v>42308</v>
      </c>
      <c r="Q153" s="316">
        <v>81406</v>
      </c>
      <c r="R153" s="316">
        <v>32434</v>
      </c>
      <c r="T153" s="316">
        <v>92758</v>
      </c>
      <c r="U153" s="316">
        <v>38193</v>
      </c>
      <c r="V153" s="316">
        <v>105520</v>
      </c>
      <c r="W153" s="316">
        <v>43151</v>
      </c>
      <c r="X153" s="316">
        <v>112851</v>
      </c>
      <c r="Y153" s="316">
        <v>45529</v>
      </c>
      <c r="Z153" s="316">
        <v>93315</v>
      </c>
      <c r="AA153" s="316">
        <v>37775</v>
      </c>
      <c r="AC153" s="316">
        <v>94553</v>
      </c>
      <c r="AD153" s="316">
        <v>38665</v>
      </c>
      <c r="AE153" s="316">
        <v>92670</v>
      </c>
      <c r="AF153" s="316">
        <v>37302</v>
      </c>
      <c r="AG153" s="316">
        <v>105356</v>
      </c>
      <c r="AH153" s="316">
        <v>43640</v>
      </c>
      <c r="AI153" s="316">
        <v>79193</v>
      </c>
      <c r="AJ153" s="316">
        <v>31799</v>
      </c>
      <c r="AL153" s="75">
        <v>80638</v>
      </c>
      <c r="AM153" s="75">
        <v>33308</v>
      </c>
      <c r="AN153" s="75">
        <v>87622</v>
      </c>
      <c r="AO153" s="75">
        <v>35235</v>
      </c>
      <c r="AP153" s="75">
        <v>93595</v>
      </c>
      <c r="AQ153" s="75">
        <v>38541</v>
      </c>
      <c r="AR153" s="75">
        <v>63324</v>
      </c>
      <c r="AS153" s="75">
        <v>28186</v>
      </c>
      <c r="AU153" s="75">
        <v>80931</v>
      </c>
      <c r="AV153" s="75">
        <v>33059</v>
      </c>
      <c r="AW153" s="75">
        <v>84074</v>
      </c>
      <c r="AX153" s="75">
        <v>34841</v>
      </c>
      <c r="AY153" s="75">
        <v>84453</v>
      </c>
      <c r="AZ153" s="75">
        <v>35139</v>
      </c>
      <c r="BA153" s="75">
        <v>69611</v>
      </c>
      <c r="BB153" s="75">
        <v>28758</v>
      </c>
      <c r="BD153" s="75">
        <v>85458</v>
      </c>
      <c r="BE153" s="75">
        <v>34810</v>
      </c>
      <c r="BF153" s="75">
        <v>91195</v>
      </c>
      <c r="BG153" s="75">
        <v>37537</v>
      </c>
      <c r="BH153" s="75">
        <v>88073</v>
      </c>
      <c r="BI153" s="75">
        <v>35739</v>
      </c>
      <c r="BJ153" s="75">
        <v>64389</v>
      </c>
      <c r="BK153" s="75">
        <v>26235</v>
      </c>
      <c r="BM153" s="75">
        <v>68929</v>
      </c>
      <c r="BN153" s="75">
        <v>28200</v>
      </c>
      <c r="BO153" s="75">
        <v>85325</v>
      </c>
      <c r="BP153" s="75">
        <v>35251</v>
      </c>
      <c r="BQ153" s="75">
        <v>81719</v>
      </c>
      <c r="BR153" s="75">
        <v>33631</v>
      </c>
      <c r="BS153" s="75">
        <v>88177</v>
      </c>
      <c r="BT153" s="75">
        <v>32510</v>
      </c>
      <c r="BV153">
        <v>86596</v>
      </c>
      <c r="BW153">
        <v>32137</v>
      </c>
      <c r="BX153">
        <v>73974</v>
      </c>
      <c r="BY153">
        <v>27797</v>
      </c>
      <c r="BZ153">
        <v>100247</v>
      </c>
      <c r="CA153">
        <v>37033</v>
      </c>
      <c r="CB153">
        <v>78729</v>
      </c>
      <c r="CC153">
        <v>30379</v>
      </c>
      <c r="CE153">
        <v>125312</v>
      </c>
      <c r="CF153">
        <v>42145</v>
      </c>
      <c r="CG153" s="75">
        <v>138955</v>
      </c>
      <c r="CH153" s="75">
        <v>40508</v>
      </c>
      <c r="CI153" s="75">
        <v>150820</v>
      </c>
      <c r="CJ153" s="75">
        <v>45762</v>
      </c>
    </row>
    <row r="154" spans="1:90" x14ac:dyDescent="0.6">
      <c r="A154" s="33" t="s">
        <v>158</v>
      </c>
      <c r="B154" s="305">
        <v>160959</v>
      </c>
      <c r="C154" s="305">
        <v>46704</v>
      </c>
      <c r="D154" s="75">
        <v>127664</v>
      </c>
      <c r="E154" s="75">
        <v>36432</v>
      </c>
      <c r="F154" s="75">
        <v>140947</v>
      </c>
      <c r="G154" s="75">
        <v>34308</v>
      </c>
      <c r="H154" s="75">
        <v>129639</v>
      </c>
      <c r="I154" s="75">
        <v>32170</v>
      </c>
      <c r="K154" s="316">
        <v>134687</v>
      </c>
      <c r="L154" s="316">
        <v>34062</v>
      </c>
      <c r="M154" s="316">
        <v>134201</v>
      </c>
      <c r="N154" s="316">
        <v>33401</v>
      </c>
      <c r="O154" s="316">
        <v>142954</v>
      </c>
      <c r="P154" s="316">
        <v>34073</v>
      </c>
      <c r="Q154" s="316">
        <v>113881</v>
      </c>
      <c r="R154" s="316">
        <v>27380</v>
      </c>
      <c r="T154" s="316">
        <v>116258</v>
      </c>
      <c r="U154" s="316">
        <v>27874</v>
      </c>
      <c r="V154" s="316">
        <v>141148</v>
      </c>
      <c r="W154" s="316">
        <v>33811</v>
      </c>
      <c r="X154" s="316">
        <v>134884</v>
      </c>
      <c r="Y154" s="316">
        <v>32020</v>
      </c>
      <c r="Z154" s="316">
        <v>130350</v>
      </c>
      <c r="AA154" s="316">
        <v>30764</v>
      </c>
      <c r="AC154" s="316">
        <v>130497</v>
      </c>
      <c r="AD154" s="316">
        <v>31148</v>
      </c>
      <c r="AE154" s="316">
        <v>133441</v>
      </c>
      <c r="AF154" s="316">
        <v>31949</v>
      </c>
      <c r="AG154" s="316">
        <v>158992</v>
      </c>
      <c r="AH154" s="316">
        <v>37775</v>
      </c>
      <c r="AI154" s="316">
        <v>142158</v>
      </c>
      <c r="AJ154" s="316">
        <v>33746</v>
      </c>
      <c r="AL154" s="75">
        <v>121713</v>
      </c>
      <c r="AM154" s="75">
        <v>29175</v>
      </c>
      <c r="AN154" s="75">
        <v>145745</v>
      </c>
      <c r="AO154" s="75">
        <v>34539</v>
      </c>
      <c r="AP154" s="75">
        <v>150264</v>
      </c>
      <c r="AQ154" s="75">
        <v>35358</v>
      </c>
      <c r="AR154" s="75">
        <v>136061</v>
      </c>
      <c r="AS154" s="75">
        <v>31999</v>
      </c>
      <c r="AU154" s="75">
        <v>126181</v>
      </c>
      <c r="AV154" s="75">
        <v>29979</v>
      </c>
      <c r="AW154" s="75">
        <v>139219</v>
      </c>
      <c r="AX154" s="75">
        <v>32842</v>
      </c>
      <c r="AY154" s="75">
        <v>142114</v>
      </c>
      <c r="AZ154" s="75">
        <v>33157</v>
      </c>
      <c r="BA154" s="75">
        <v>126637</v>
      </c>
      <c r="BB154" s="75">
        <v>29993</v>
      </c>
      <c r="BD154" s="75">
        <v>119898</v>
      </c>
      <c r="BE154" s="75">
        <v>28299</v>
      </c>
      <c r="BF154" s="75">
        <v>124504</v>
      </c>
      <c r="BG154" s="75">
        <v>29595</v>
      </c>
      <c r="BH154" s="75">
        <v>161548</v>
      </c>
      <c r="BI154" s="75">
        <v>38271</v>
      </c>
      <c r="BJ154" s="75">
        <v>126776</v>
      </c>
      <c r="BK154" s="75">
        <v>30008</v>
      </c>
      <c r="BM154" s="75">
        <v>131384</v>
      </c>
      <c r="BN154" s="75">
        <v>31337</v>
      </c>
      <c r="BO154" s="75">
        <v>138286</v>
      </c>
      <c r="BP154" s="75">
        <v>33161</v>
      </c>
      <c r="BQ154" s="75">
        <v>146438</v>
      </c>
      <c r="BR154" s="75">
        <v>34291</v>
      </c>
      <c r="BS154" s="75">
        <v>166353</v>
      </c>
      <c r="BT154" s="75">
        <v>36647</v>
      </c>
      <c r="BV154">
        <v>140405</v>
      </c>
      <c r="BW154">
        <v>31016</v>
      </c>
      <c r="BX154">
        <v>135122</v>
      </c>
      <c r="BY154">
        <v>30321</v>
      </c>
      <c r="BZ154">
        <v>171976</v>
      </c>
      <c r="CA154">
        <v>38106</v>
      </c>
      <c r="CB154">
        <v>148313</v>
      </c>
      <c r="CC154">
        <v>32608</v>
      </c>
      <c r="CE154">
        <v>180142</v>
      </c>
      <c r="CF154">
        <v>39572</v>
      </c>
      <c r="CG154" s="75">
        <v>211666</v>
      </c>
      <c r="CH154" s="75">
        <v>41312</v>
      </c>
      <c r="CI154" s="75">
        <v>233369</v>
      </c>
      <c r="CJ154" s="75">
        <v>44280</v>
      </c>
    </row>
    <row r="155" spans="1:90" x14ac:dyDescent="0.6">
      <c r="A155" s="32" t="s">
        <v>159</v>
      </c>
      <c r="AY155">
        <v>0</v>
      </c>
      <c r="AZ155">
        <v>0</v>
      </c>
      <c r="BA155">
        <v>0</v>
      </c>
      <c r="BB155">
        <v>0</v>
      </c>
      <c r="BD155" s="75">
        <v>45958</v>
      </c>
      <c r="BE155" s="75">
        <v>17441</v>
      </c>
      <c r="BF155" s="75">
        <v>13460</v>
      </c>
      <c r="BG155" s="75">
        <v>5210</v>
      </c>
      <c r="BH155" s="75">
        <v>10350</v>
      </c>
      <c r="BI155" s="75">
        <v>3945</v>
      </c>
      <c r="BJ155" s="75">
        <v>11992</v>
      </c>
      <c r="BK155" s="75">
        <v>4698</v>
      </c>
      <c r="BM155" s="75">
        <v>9377</v>
      </c>
      <c r="BN155" s="75">
        <v>3564</v>
      </c>
      <c r="BO155" s="75">
        <v>9574</v>
      </c>
      <c r="BP155" s="75">
        <v>3614</v>
      </c>
      <c r="BQ155" s="75">
        <v>17289</v>
      </c>
      <c r="BR155" s="75">
        <v>6548</v>
      </c>
      <c r="BS155" s="75">
        <v>16071</v>
      </c>
      <c r="BT155" s="75">
        <v>5884</v>
      </c>
      <c r="BV155">
        <v>16325</v>
      </c>
      <c r="BW155">
        <v>5563</v>
      </c>
      <c r="BX155">
        <v>11773</v>
      </c>
      <c r="BY155">
        <v>3961</v>
      </c>
      <c r="BZ155">
        <v>27402</v>
      </c>
      <c r="CA155">
        <v>9138</v>
      </c>
      <c r="CB155">
        <v>16643</v>
      </c>
      <c r="CC155">
        <v>5628</v>
      </c>
      <c r="CE155">
        <v>23718</v>
      </c>
      <c r="CF155">
        <v>7338</v>
      </c>
      <c r="CG155" s="75">
        <v>26211</v>
      </c>
      <c r="CH155" s="75">
        <v>7280</v>
      </c>
      <c r="CI155" s="75">
        <v>27980</v>
      </c>
      <c r="CJ155" s="75">
        <v>7913</v>
      </c>
    </row>
    <row r="156" spans="1:90" x14ac:dyDescent="0.6">
      <c r="A156" s="33" t="s">
        <v>160</v>
      </c>
      <c r="B156" s="306">
        <v>1</v>
      </c>
      <c r="C156" s="306">
        <v>27</v>
      </c>
      <c r="D156">
        <v>3</v>
      </c>
      <c r="E156">
        <v>64</v>
      </c>
      <c r="H156">
        <v>0</v>
      </c>
      <c r="I156">
        <v>10</v>
      </c>
      <c r="M156" s="317">
        <v>1</v>
      </c>
      <c r="N156" s="317">
        <v>12</v>
      </c>
      <c r="V156" s="317">
        <v>1</v>
      </c>
      <c r="W156" s="317">
        <v>17</v>
      </c>
      <c r="AE156" s="317">
        <v>1</v>
      </c>
      <c r="AF156" s="317">
        <v>17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U156">
        <v>1</v>
      </c>
      <c r="AV156">
        <v>24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D156" s="75">
        <v>29950</v>
      </c>
      <c r="BE156" s="75">
        <v>11273</v>
      </c>
      <c r="BF156" s="75">
        <v>61828</v>
      </c>
      <c r="BG156" s="75">
        <v>22939</v>
      </c>
      <c r="BH156" s="75">
        <v>67564</v>
      </c>
      <c r="BI156" s="75">
        <v>25518</v>
      </c>
      <c r="BJ156" s="75">
        <v>56567</v>
      </c>
      <c r="BK156" s="75">
        <v>21136</v>
      </c>
      <c r="BM156" s="75">
        <v>65462</v>
      </c>
      <c r="BN156" s="75">
        <v>24419</v>
      </c>
      <c r="BO156" s="75">
        <v>77724</v>
      </c>
      <c r="BP156" s="75">
        <v>28884</v>
      </c>
      <c r="BQ156" s="75">
        <v>77612</v>
      </c>
      <c r="BR156" s="75">
        <v>28461</v>
      </c>
      <c r="BS156" s="75">
        <v>64369</v>
      </c>
      <c r="BT156" s="75">
        <v>21877</v>
      </c>
      <c r="BV156">
        <v>76513</v>
      </c>
      <c r="BW156">
        <v>25659</v>
      </c>
      <c r="BX156">
        <v>85348</v>
      </c>
      <c r="BY156">
        <v>29272</v>
      </c>
      <c r="BZ156">
        <v>100084</v>
      </c>
      <c r="CA156">
        <v>33745</v>
      </c>
      <c r="CB156">
        <v>75807</v>
      </c>
      <c r="CC156">
        <v>25428</v>
      </c>
      <c r="CE156">
        <v>122794</v>
      </c>
      <c r="CF156">
        <v>34779</v>
      </c>
      <c r="CG156" s="75">
        <v>111771</v>
      </c>
      <c r="CH156" s="75">
        <v>30668</v>
      </c>
      <c r="CI156" s="75">
        <v>129460</v>
      </c>
      <c r="CJ156" s="75">
        <v>36593</v>
      </c>
    </row>
    <row r="157" spans="1:90" x14ac:dyDescent="0.6">
      <c r="A157" s="3"/>
    </row>
    <row r="158" spans="1:90" x14ac:dyDescent="0.6">
      <c r="A158" s="190" t="s">
        <v>161</v>
      </c>
      <c r="B158" s="305">
        <v>387865</v>
      </c>
      <c r="C158" s="305">
        <v>752299</v>
      </c>
      <c r="D158" s="75">
        <v>416606</v>
      </c>
      <c r="E158" s="75">
        <v>818853</v>
      </c>
      <c r="F158" s="75">
        <v>610761</v>
      </c>
      <c r="G158" s="75">
        <v>943620</v>
      </c>
      <c r="H158" s="75">
        <v>548898</v>
      </c>
      <c r="I158" s="75">
        <v>802072</v>
      </c>
      <c r="K158" s="316">
        <v>631120</v>
      </c>
      <c r="L158" s="316">
        <v>885808</v>
      </c>
      <c r="M158" s="316">
        <v>641969</v>
      </c>
      <c r="N158" s="316">
        <v>932929</v>
      </c>
      <c r="O158" s="316">
        <v>685544</v>
      </c>
      <c r="P158" s="316">
        <v>802537</v>
      </c>
      <c r="Q158" s="316">
        <v>566461</v>
      </c>
      <c r="R158" s="316">
        <v>644366</v>
      </c>
      <c r="T158" s="316">
        <v>630650</v>
      </c>
      <c r="U158" s="316">
        <v>716022</v>
      </c>
      <c r="V158" s="316">
        <v>693715</v>
      </c>
      <c r="W158" s="316">
        <v>774463</v>
      </c>
      <c r="X158" s="316">
        <v>700612</v>
      </c>
      <c r="Y158" s="316">
        <v>797290</v>
      </c>
      <c r="Z158" s="316">
        <v>604492</v>
      </c>
      <c r="AA158" s="316">
        <v>661385</v>
      </c>
      <c r="AC158" s="316">
        <v>611365</v>
      </c>
      <c r="AD158" s="316">
        <v>689974</v>
      </c>
      <c r="AE158" s="316">
        <v>714995</v>
      </c>
      <c r="AF158" s="316">
        <v>780624</v>
      </c>
      <c r="AG158" s="316">
        <v>778988</v>
      </c>
      <c r="AH158" s="316">
        <v>876788</v>
      </c>
      <c r="AI158" s="316">
        <v>638033</v>
      </c>
      <c r="AJ158" s="316">
        <v>709960</v>
      </c>
      <c r="AL158" s="75">
        <v>697969</v>
      </c>
      <c r="AM158" s="75">
        <v>779068</v>
      </c>
      <c r="AN158" s="75">
        <v>717468</v>
      </c>
      <c r="AO158" s="75">
        <v>811841</v>
      </c>
      <c r="AP158" s="75">
        <v>783534</v>
      </c>
      <c r="AQ158" s="75">
        <v>864225</v>
      </c>
      <c r="AR158" s="75">
        <v>626123</v>
      </c>
      <c r="AS158" s="75">
        <v>730137</v>
      </c>
      <c r="AU158" s="309">
        <v>712311</v>
      </c>
      <c r="AV158" s="309">
        <v>801683</v>
      </c>
      <c r="AW158" s="309">
        <v>743741</v>
      </c>
      <c r="AX158" s="309">
        <v>808680</v>
      </c>
      <c r="AY158" s="75">
        <v>1657259</v>
      </c>
      <c r="AZ158" s="75">
        <v>1313904</v>
      </c>
      <c r="BA158" s="75">
        <v>1497073</v>
      </c>
      <c r="BB158" s="75">
        <v>1190722</v>
      </c>
      <c r="BD158" s="75">
        <v>1651008</v>
      </c>
      <c r="BE158" s="75">
        <v>1313366</v>
      </c>
      <c r="BF158" s="75">
        <v>1683276</v>
      </c>
      <c r="BG158" s="75">
        <v>1335571</v>
      </c>
      <c r="BH158" s="75">
        <v>1851505</v>
      </c>
      <c r="BI158" s="75">
        <v>1477224</v>
      </c>
      <c r="BJ158" s="75">
        <v>1532027</v>
      </c>
      <c r="BK158" s="75">
        <v>1214662</v>
      </c>
      <c r="BM158" s="75">
        <v>1716915</v>
      </c>
      <c r="BN158" s="75">
        <v>1369103</v>
      </c>
      <c r="BO158" s="75">
        <v>1594007</v>
      </c>
      <c r="BP158" s="75">
        <v>1243666</v>
      </c>
      <c r="BQ158" s="75">
        <v>1595410</v>
      </c>
      <c r="BR158" s="75">
        <v>1248474</v>
      </c>
      <c r="BS158" s="75">
        <v>2510192</v>
      </c>
      <c r="BT158" s="75">
        <v>1387410</v>
      </c>
      <c r="BV158">
        <v>2633579</v>
      </c>
      <c r="BW158">
        <v>1463586</v>
      </c>
      <c r="BX158">
        <v>2262256</v>
      </c>
      <c r="BY158">
        <v>1271704</v>
      </c>
      <c r="BZ158">
        <v>3091825</v>
      </c>
      <c r="CA158">
        <v>1432620</v>
      </c>
      <c r="CB158">
        <v>2714056</v>
      </c>
      <c r="CC158">
        <v>1505561</v>
      </c>
      <c r="CE158">
        <v>5033215</v>
      </c>
      <c r="CF158">
        <v>2323834</v>
      </c>
      <c r="CG158" s="75">
        <v>5272915</v>
      </c>
      <c r="CH158" s="75">
        <v>2206098</v>
      </c>
      <c r="CI158" s="75">
        <v>5465057</v>
      </c>
      <c r="CJ158" s="75">
        <v>2151779</v>
      </c>
    </row>
    <row r="159" spans="1:90" x14ac:dyDescent="0.6">
      <c r="A159" s="166" t="s">
        <v>39</v>
      </c>
      <c r="B159" s="313">
        <f>SUM(B160:B186)</f>
        <v>387899</v>
      </c>
      <c r="C159" s="313">
        <f>SUM(C160:C186)</f>
        <v>752299</v>
      </c>
      <c r="D159" s="313">
        <f t="shared" ref="D159:BO159" si="28">SUM(D160:D186)</f>
        <v>416607</v>
      </c>
      <c r="E159" s="313">
        <f t="shared" si="28"/>
        <v>818852</v>
      </c>
      <c r="F159" s="313">
        <f t="shared" si="28"/>
        <v>610762</v>
      </c>
      <c r="G159" s="313">
        <f t="shared" si="28"/>
        <v>943619</v>
      </c>
      <c r="H159" s="313">
        <f t="shared" si="28"/>
        <v>548897</v>
      </c>
      <c r="I159" s="313">
        <f t="shared" si="28"/>
        <v>802073</v>
      </c>
      <c r="J159" s="305"/>
      <c r="K159" s="313">
        <f t="shared" si="28"/>
        <v>631121</v>
      </c>
      <c r="L159" s="313">
        <f t="shared" si="28"/>
        <v>885807</v>
      </c>
      <c r="M159" s="313">
        <f t="shared" si="28"/>
        <v>641969</v>
      </c>
      <c r="N159" s="313">
        <f t="shared" si="28"/>
        <v>932929</v>
      </c>
      <c r="O159" s="313">
        <f t="shared" si="28"/>
        <v>685546</v>
      </c>
      <c r="P159" s="313">
        <f t="shared" si="28"/>
        <v>802539</v>
      </c>
      <c r="Q159" s="313">
        <f t="shared" si="28"/>
        <v>566461</v>
      </c>
      <c r="R159" s="313">
        <f t="shared" si="28"/>
        <v>644366</v>
      </c>
      <c r="S159" s="305"/>
      <c r="T159" s="313">
        <f t="shared" si="28"/>
        <v>630648</v>
      </c>
      <c r="U159" s="313">
        <f t="shared" si="28"/>
        <v>716023</v>
      </c>
      <c r="V159" s="313">
        <f t="shared" si="28"/>
        <v>693717</v>
      </c>
      <c r="W159" s="313">
        <f t="shared" si="28"/>
        <v>774463</v>
      </c>
      <c r="X159" s="313">
        <f t="shared" si="28"/>
        <v>700612</v>
      </c>
      <c r="Y159" s="313">
        <f t="shared" si="28"/>
        <v>797291</v>
      </c>
      <c r="Z159" s="313">
        <f t="shared" si="28"/>
        <v>604493</v>
      </c>
      <c r="AA159" s="313">
        <f t="shared" si="28"/>
        <v>661384</v>
      </c>
      <c r="AB159" s="305"/>
      <c r="AC159" s="313">
        <f t="shared" si="28"/>
        <v>611365</v>
      </c>
      <c r="AD159" s="313">
        <f t="shared" si="28"/>
        <v>689977</v>
      </c>
      <c r="AE159" s="313">
        <f t="shared" si="28"/>
        <v>714994</v>
      </c>
      <c r="AF159" s="313">
        <f t="shared" si="28"/>
        <v>780623</v>
      </c>
      <c r="AG159" s="313">
        <f t="shared" si="28"/>
        <v>778986</v>
      </c>
      <c r="AH159" s="313">
        <f t="shared" si="28"/>
        <v>876787</v>
      </c>
      <c r="AI159" s="313">
        <f t="shared" si="28"/>
        <v>638033</v>
      </c>
      <c r="AJ159" s="313">
        <f t="shared" si="28"/>
        <v>709958</v>
      </c>
      <c r="AK159" s="305"/>
      <c r="AL159" s="313">
        <f t="shared" si="28"/>
        <v>697971</v>
      </c>
      <c r="AM159" s="313">
        <f t="shared" si="28"/>
        <v>779070</v>
      </c>
      <c r="AN159" s="313">
        <f t="shared" si="28"/>
        <v>717469</v>
      </c>
      <c r="AO159" s="313">
        <f t="shared" si="28"/>
        <v>811844</v>
      </c>
      <c r="AP159" s="313">
        <f t="shared" si="28"/>
        <v>783534</v>
      </c>
      <c r="AQ159" s="313">
        <f t="shared" si="28"/>
        <v>864227</v>
      </c>
      <c r="AR159" s="313">
        <f t="shared" si="28"/>
        <v>626123</v>
      </c>
      <c r="AS159" s="313">
        <f t="shared" si="28"/>
        <v>730136</v>
      </c>
      <c r="AT159" s="305"/>
      <c r="AU159" s="313">
        <f>SUM(AU160:AU186)</f>
        <v>712311</v>
      </c>
      <c r="AV159" s="313">
        <f>SUM(AV160:AV186)</f>
        <v>801686</v>
      </c>
      <c r="AW159" s="313">
        <f>SUM(AW160:AW186)</f>
        <v>743741</v>
      </c>
      <c r="AX159" s="313">
        <f>SUM(AX160:AX186)</f>
        <v>808680</v>
      </c>
      <c r="AY159" s="313">
        <f t="shared" si="28"/>
        <v>1657257</v>
      </c>
      <c r="AZ159" s="313">
        <f t="shared" si="28"/>
        <v>1313905</v>
      </c>
      <c r="BA159" s="313">
        <f t="shared" si="28"/>
        <v>1497075</v>
      </c>
      <c r="BB159" s="313">
        <f t="shared" si="28"/>
        <v>1190722</v>
      </c>
      <c r="BC159" s="305"/>
      <c r="BD159" s="313">
        <f t="shared" si="28"/>
        <v>1651009</v>
      </c>
      <c r="BE159" s="313">
        <f t="shared" si="28"/>
        <v>1313367</v>
      </c>
      <c r="BF159" s="313">
        <f t="shared" si="28"/>
        <v>1683275</v>
      </c>
      <c r="BG159" s="313">
        <f t="shared" si="28"/>
        <v>1335573</v>
      </c>
      <c r="BH159" s="313">
        <f t="shared" si="28"/>
        <v>1851508</v>
      </c>
      <c r="BI159" s="313">
        <f t="shared" si="28"/>
        <v>1477226</v>
      </c>
      <c r="BJ159" s="313">
        <f t="shared" si="28"/>
        <v>1532026</v>
      </c>
      <c r="BK159" s="313">
        <f t="shared" si="28"/>
        <v>1214661</v>
      </c>
      <c r="BL159" s="305"/>
      <c r="BM159" s="313">
        <f t="shared" si="28"/>
        <v>1716918</v>
      </c>
      <c r="BN159" s="313">
        <f t="shared" si="28"/>
        <v>1369105</v>
      </c>
      <c r="BO159" s="313">
        <f t="shared" si="28"/>
        <v>1762844</v>
      </c>
      <c r="BP159" s="313">
        <f>SUM(BP160:BP186)</f>
        <v>1398854</v>
      </c>
      <c r="BQ159" s="313">
        <f>SUM(BQ160:BQ186)</f>
        <v>1790498</v>
      </c>
      <c r="BR159" s="313">
        <f>SUM(BR160:BR186)</f>
        <v>1431776</v>
      </c>
      <c r="BS159" s="313">
        <f>SUM(BS160:BS186)</f>
        <v>2510191</v>
      </c>
      <c r="BT159" s="313">
        <f>SUM(BT160:BT186)</f>
        <v>1387410</v>
      </c>
      <c r="BV159" s="314">
        <v>2633577</v>
      </c>
      <c r="BW159" s="314">
        <v>1463586</v>
      </c>
      <c r="BX159" s="314">
        <v>2720883</v>
      </c>
      <c r="BY159" s="314">
        <v>1509485</v>
      </c>
      <c r="BZ159" s="314">
        <v>3091823</v>
      </c>
      <c r="CA159" s="314">
        <v>1715085</v>
      </c>
      <c r="CB159" s="314">
        <v>2714057</v>
      </c>
      <c r="CC159" s="314">
        <v>1505563</v>
      </c>
      <c r="CE159" s="314">
        <v>5033213</v>
      </c>
      <c r="CF159" s="314">
        <v>2323837</v>
      </c>
      <c r="CG159" s="315">
        <f>SUM(CG160:CG186)</f>
        <v>5272914</v>
      </c>
      <c r="CH159" s="315">
        <f>SUM(CH160:CH186)</f>
        <v>2206101</v>
      </c>
      <c r="CI159" s="315">
        <f>SUM(CI160:CI186)</f>
        <v>4975687</v>
      </c>
      <c r="CJ159" s="315">
        <f>SUM(CJ160:CJ186)</f>
        <v>2090221</v>
      </c>
      <c r="CK159" s="314"/>
      <c r="CL159" s="314"/>
    </row>
    <row r="160" spans="1:90" x14ac:dyDescent="0.6">
      <c r="A160" s="33" t="s">
        <v>162</v>
      </c>
      <c r="B160" s="306">
        <v>100</v>
      </c>
      <c r="C160" s="305">
        <v>1400</v>
      </c>
      <c r="D160">
        <v>183</v>
      </c>
      <c r="E160" s="75">
        <v>3663</v>
      </c>
      <c r="F160">
        <v>117</v>
      </c>
      <c r="G160" s="75">
        <v>2343</v>
      </c>
      <c r="H160">
        <v>100</v>
      </c>
      <c r="I160" s="75">
        <v>2002</v>
      </c>
      <c r="K160" s="317">
        <v>99</v>
      </c>
      <c r="L160" s="316">
        <v>1982</v>
      </c>
      <c r="M160" s="317">
        <v>253</v>
      </c>
      <c r="N160" s="316">
        <v>5066</v>
      </c>
      <c r="O160" s="317">
        <v>160</v>
      </c>
      <c r="P160" s="316">
        <v>3191</v>
      </c>
      <c r="Q160" s="317">
        <v>90</v>
      </c>
      <c r="R160" s="316">
        <v>1806</v>
      </c>
      <c r="T160" s="317">
        <v>75</v>
      </c>
      <c r="U160" s="316">
        <v>1492</v>
      </c>
      <c r="V160" s="317">
        <v>142</v>
      </c>
      <c r="W160" s="316">
        <v>2840</v>
      </c>
      <c r="X160" s="317">
        <v>67</v>
      </c>
      <c r="Y160" s="316">
        <v>1342</v>
      </c>
      <c r="Z160" s="317">
        <v>61</v>
      </c>
      <c r="AA160" s="316">
        <v>1212</v>
      </c>
      <c r="AC160" s="317">
        <v>103</v>
      </c>
      <c r="AD160" s="316">
        <v>2068</v>
      </c>
      <c r="AE160" s="317">
        <v>228</v>
      </c>
      <c r="AF160" s="316">
        <v>4563</v>
      </c>
      <c r="AG160" s="317">
        <v>212</v>
      </c>
      <c r="AH160" s="316">
        <v>4240</v>
      </c>
      <c r="AI160" s="317">
        <v>145</v>
      </c>
      <c r="AJ160" s="316">
        <v>2892</v>
      </c>
      <c r="AL160">
        <v>146</v>
      </c>
      <c r="AM160" s="75">
        <v>2913</v>
      </c>
      <c r="AN160">
        <v>180</v>
      </c>
      <c r="AO160" s="75">
        <v>3594</v>
      </c>
      <c r="AP160">
        <v>176</v>
      </c>
      <c r="AQ160" s="75">
        <v>3518</v>
      </c>
      <c r="AR160">
        <v>257</v>
      </c>
      <c r="AS160" s="75">
        <v>5148</v>
      </c>
      <c r="AU160" s="308">
        <v>264</v>
      </c>
      <c r="AV160" s="309">
        <v>5276</v>
      </c>
      <c r="AW160" s="308">
        <v>191</v>
      </c>
      <c r="AX160" s="309">
        <v>3819</v>
      </c>
      <c r="AY160" s="75">
        <v>12441</v>
      </c>
      <c r="AZ160" s="75">
        <v>7973</v>
      </c>
      <c r="BA160" s="75">
        <v>16078</v>
      </c>
      <c r="BB160" s="75">
        <v>11277</v>
      </c>
      <c r="BD160" s="75">
        <v>14638</v>
      </c>
      <c r="BE160" s="75">
        <v>10162</v>
      </c>
      <c r="BF160" s="75">
        <v>20554</v>
      </c>
      <c r="BG160" s="75">
        <v>14025</v>
      </c>
      <c r="BH160" s="75">
        <v>16615</v>
      </c>
      <c r="BI160" s="75">
        <v>11817</v>
      </c>
      <c r="BJ160" s="75">
        <v>14918</v>
      </c>
      <c r="BK160" s="75">
        <v>10713</v>
      </c>
      <c r="BM160" s="75">
        <v>16593</v>
      </c>
      <c r="BN160" s="75">
        <v>11716</v>
      </c>
      <c r="BO160" s="75">
        <v>20383</v>
      </c>
      <c r="BP160" s="75">
        <v>14728</v>
      </c>
      <c r="BQ160" s="75">
        <v>18318</v>
      </c>
      <c r="BR160" s="75">
        <v>13117</v>
      </c>
      <c r="BS160" s="75">
        <v>21716</v>
      </c>
      <c r="BT160" s="75">
        <v>12275</v>
      </c>
      <c r="BV160">
        <v>24409</v>
      </c>
      <c r="BW160">
        <v>13815</v>
      </c>
      <c r="BX160">
        <v>27374</v>
      </c>
      <c r="BY160">
        <v>15644</v>
      </c>
      <c r="BZ160">
        <v>25398</v>
      </c>
      <c r="CA160">
        <v>14248</v>
      </c>
      <c r="CB160">
        <v>25082</v>
      </c>
      <c r="CC160">
        <v>14346</v>
      </c>
      <c r="CE160">
        <v>49880</v>
      </c>
      <c r="CF160">
        <v>23999</v>
      </c>
      <c r="CG160" s="75">
        <v>22911</v>
      </c>
      <c r="CH160" s="75">
        <v>11015</v>
      </c>
      <c r="CI160" s="75">
        <v>50282</v>
      </c>
      <c r="CJ160" s="75">
        <v>20389</v>
      </c>
    </row>
    <row r="161" spans="1:88" x14ac:dyDescent="0.6">
      <c r="A161" s="33" t="s">
        <v>163</v>
      </c>
      <c r="B161" s="305">
        <v>95949</v>
      </c>
      <c r="C161" s="305">
        <v>139694</v>
      </c>
      <c r="D161" s="75">
        <v>114800</v>
      </c>
      <c r="E161" s="75">
        <v>164131</v>
      </c>
      <c r="F161" s="75">
        <v>166935</v>
      </c>
      <c r="G161" s="75">
        <v>178912</v>
      </c>
      <c r="H161" s="75">
        <v>152336</v>
      </c>
      <c r="I161" s="75">
        <v>165974</v>
      </c>
      <c r="K161" s="316">
        <v>164242</v>
      </c>
      <c r="L161" s="316">
        <v>167422</v>
      </c>
      <c r="M161" s="316">
        <v>165934</v>
      </c>
      <c r="N161" s="316">
        <v>169598</v>
      </c>
      <c r="O161" s="316">
        <v>193456</v>
      </c>
      <c r="P161" s="316">
        <v>159927</v>
      </c>
      <c r="Q161" s="316">
        <v>142666</v>
      </c>
      <c r="R161" s="316">
        <v>121278</v>
      </c>
      <c r="T161" s="316">
        <v>168694</v>
      </c>
      <c r="U161" s="316">
        <v>140113</v>
      </c>
      <c r="V161" s="316">
        <v>179883</v>
      </c>
      <c r="W161" s="316">
        <v>149196</v>
      </c>
      <c r="X161" s="316">
        <v>186523</v>
      </c>
      <c r="Y161" s="316">
        <v>154329</v>
      </c>
      <c r="Z161" s="316">
        <v>165333</v>
      </c>
      <c r="AA161" s="316">
        <v>137734</v>
      </c>
      <c r="AC161" s="316">
        <v>174872</v>
      </c>
      <c r="AD161" s="316">
        <v>144713</v>
      </c>
      <c r="AE161" s="316">
        <v>180861</v>
      </c>
      <c r="AF161" s="316">
        <v>148957</v>
      </c>
      <c r="AG161" s="316">
        <v>206084</v>
      </c>
      <c r="AH161" s="316">
        <v>170300</v>
      </c>
      <c r="AI161" s="316">
        <v>164503</v>
      </c>
      <c r="AJ161" s="316">
        <v>138550</v>
      </c>
      <c r="AL161" s="75">
        <v>183072</v>
      </c>
      <c r="AM161" s="75">
        <v>151170</v>
      </c>
      <c r="AN161" s="75">
        <v>183422</v>
      </c>
      <c r="AO161" s="75">
        <v>152198</v>
      </c>
      <c r="AP161" s="75">
        <v>191074</v>
      </c>
      <c r="AQ161" s="75">
        <v>157580</v>
      </c>
      <c r="AR161" s="75">
        <v>150623</v>
      </c>
      <c r="AS161" s="75">
        <v>136075</v>
      </c>
      <c r="AU161" s="309">
        <v>169996</v>
      </c>
      <c r="AV161" s="309">
        <v>140135</v>
      </c>
      <c r="AW161" s="309">
        <v>188415</v>
      </c>
      <c r="AX161" s="309">
        <v>151953</v>
      </c>
      <c r="AY161" s="75">
        <v>202356</v>
      </c>
      <c r="AZ161" s="75">
        <v>165622</v>
      </c>
      <c r="BA161" s="75">
        <v>159316</v>
      </c>
      <c r="BB161" s="75">
        <v>131704</v>
      </c>
      <c r="BD161" s="75">
        <v>186862</v>
      </c>
      <c r="BE161" s="75">
        <v>152715</v>
      </c>
      <c r="BF161" s="75">
        <v>166057</v>
      </c>
      <c r="BG161" s="75">
        <v>137017</v>
      </c>
      <c r="BH161" s="75">
        <v>185277</v>
      </c>
      <c r="BI161" s="75">
        <v>152052</v>
      </c>
      <c r="BJ161" s="75">
        <v>155073</v>
      </c>
      <c r="BK161" s="75">
        <v>129008</v>
      </c>
      <c r="BM161" s="75">
        <v>176169</v>
      </c>
      <c r="BN161" s="75">
        <v>145523</v>
      </c>
      <c r="BO161" s="75">
        <v>178083</v>
      </c>
      <c r="BP161" s="75">
        <v>146510</v>
      </c>
      <c r="BQ161" s="75">
        <v>184167</v>
      </c>
      <c r="BR161" s="75">
        <v>154201</v>
      </c>
      <c r="BS161" s="75">
        <v>255845</v>
      </c>
      <c r="BT161" s="75">
        <v>146036</v>
      </c>
      <c r="BV161">
        <v>282770</v>
      </c>
      <c r="BW161">
        <v>162420</v>
      </c>
      <c r="BX161">
        <v>281712</v>
      </c>
      <c r="BY161">
        <v>161156</v>
      </c>
      <c r="BZ161">
        <v>313829</v>
      </c>
      <c r="CA161">
        <v>179634</v>
      </c>
      <c r="CB161">
        <v>244658</v>
      </c>
      <c r="CC161">
        <v>139782</v>
      </c>
      <c r="CE161">
        <v>497542</v>
      </c>
      <c r="CF161">
        <v>225585</v>
      </c>
      <c r="CG161" s="75">
        <v>494431</v>
      </c>
      <c r="CH161" s="75">
        <v>202528</v>
      </c>
    </row>
    <row r="162" spans="1:88" x14ac:dyDescent="0.6">
      <c r="A162" s="33" t="s">
        <v>164</v>
      </c>
      <c r="B162" s="305">
        <v>17231</v>
      </c>
      <c r="C162" s="305">
        <v>32914</v>
      </c>
      <c r="D162" s="75">
        <v>16771</v>
      </c>
      <c r="E162" s="75">
        <v>32826</v>
      </c>
      <c r="F162" s="75">
        <v>32150</v>
      </c>
      <c r="G162" s="75">
        <v>38109</v>
      </c>
      <c r="H162" s="75">
        <v>33240</v>
      </c>
      <c r="I162" s="75">
        <v>39381</v>
      </c>
      <c r="K162" s="316">
        <v>40917</v>
      </c>
      <c r="L162" s="316">
        <v>45011</v>
      </c>
      <c r="M162" s="316">
        <v>36005</v>
      </c>
      <c r="N162" s="316">
        <v>47911</v>
      </c>
      <c r="O162" s="316">
        <v>34701</v>
      </c>
      <c r="P162" s="316">
        <v>32260</v>
      </c>
      <c r="Q162" s="316">
        <v>30034</v>
      </c>
      <c r="R162" s="316">
        <v>28211</v>
      </c>
      <c r="T162" s="316">
        <v>35712</v>
      </c>
      <c r="U162" s="316">
        <v>31875</v>
      </c>
      <c r="V162" s="316">
        <v>35380</v>
      </c>
      <c r="W162" s="316">
        <v>32153</v>
      </c>
      <c r="X162" s="316">
        <v>39349</v>
      </c>
      <c r="Y162" s="316">
        <v>36794</v>
      </c>
      <c r="Z162" s="316">
        <v>37861</v>
      </c>
      <c r="AA162" s="316">
        <v>33636</v>
      </c>
      <c r="AC162" s="316">
        <v>35896</v>
      </c>
      <c r="AD162" s="316">
        <v>32201</v>
      </c>
      <c r="AE162" s="316">
        <v>36370</v>
      </c>
      <c r="AF162" s="316">
        <v>32649</v>
      </c>
      <c r="AG162" s="316">
        <v>40374</v>
      </c>
      <c r="AH162" s="316">
        <v>35729</v>
      </c>
      <c r="AI162" s="316">
        <v>38140</v>
      </c>
      <c r="AJ162" s="316">
        <v>33519</v>
      </c>
      <c r="AL162" s="75">
        <v>36573</v>
      </c>
      <c r="AM162" s="75">
        <v>32530</v>
      </c>
      <c r="AN162" s="75">
        <v>36223</v>
      </c>
      <c r="AO162" s="75">
        <v>32340</v>
      </c>
      <c r="AP162" s="75">
        <v>39213</v>
      </c>
      <c r="AQ162" s="75">
        <v>35424</v>
      </c>
      <c r="AR162" s="75">
        <v>36822</v>
      </c>
      <c r="AS162" s="75">
        <v>33371</v>
      </c>
      <c r="AU162" s="309">
        <v>34706</v>
      </c>
      <c r="AV162" s="309">
        <v>30999</v>
      </c>
      <c r="AW162" s="309">
        <v>37174</v>
      </c>
      <c r="AX162" s="309">
        <v>34033</v>
      </c>
      <c r="AY162" s="75">
        <v>34991</v>
      </c>
      <c r="AZ162" s="75">
        <v>31241</v>
      </c>
      <c r="BA162" s="75">
        <v>40195</v>
      </c>
      <c r="BB162" s="75">
        <v>36109</v>
      </c>
      <c r="BD162" s="75">
        <v>35579</v>
      </c>
      <c r="BE162" s="75">
        <v>33002</v>
      </c>
      <c r="BF162" s="75">
        <v>35706</v>
      </c>
      <c r="BG162" s="75">
        <v>32305</v>
      </c>
      <c r="BH162" s="75">
        <v>42234</v>
      </c>
      <c r="BI162" s="75">
        <v>38819</v>
      </c>
      <c r="BJ162" s="75">
        <v>35594</v>
      </c>
      <c r="BK162" s="75">
        <v>32391</v>
      </c>
      <c r="BM162" s="75">
        <v>40172</v>
      </c>
      <c r="BN162" s="75">
        <v>36101</v>
      </c>
      <c r="BO162" s="75">
        <v>40876</v>
      </c>
      <c r="BP162" s="75">
        <v>37067</v>
      </c>
      <c r="BQ162" s="75">
        <v>40498</v>
      </c>
      <c r="BR162" s="75">
        <v>36838</v>
      </c>
      <c r="BS162" s="75">
        <v>70687</v>
      </c>
      <c r="BT162" s="75">
        <v>39873</v>
      </c>
      <c r="BV162">
        <v>63300</v>
      </c>
      <c r="BW162">
        <v>35581</v>
      </c>
      <c r="BX162">
        <v>64760</v>
      </c>
      <c r="BY162">
        <v>35879</v>
      </c>
      <c r="BZ162">
        <v>66438</v>
      </c>
      <c r="CA162">
        <v>37140</v>
      </c>
      <c r="CB162">
        <v>73827</v>
      </c>
      <c r="CC162">
        <v>41498</v>
      </c>
      <c r="CE162">
        <v>166879</v>
      </c>
      <c r="CF162">
        <v>85224</v>
      </c>
      <c r="CG162" s="75">
        <v>115655</v>
      </c>
      <c r="CH162" s="75">
        <v>47940</v>
      </c>
      <c r="CI162" s="75">
        <v>138190</v>
      </c>
      <c r="CJ162" s="75">
        <v>57537</v>
      </c>
    </row>
    <row r="163" spans="1:88" x14ac:dyDescent="0.6">
      <c r="A163" s="33" t="s">
        <v>165</v>
      </c>
      <c r="B163" s="305">
        <v>32188</v>
      </c>
      <c r="C163" s="305">
        <v>47332</v>
      </c>
      <c r="D163" s="75">
        <v>29851</v>
      </c>
      <c r="E163" s="75">
        <v>43782</v>
      </c>
      <c r="F163" s="75">
        <v>56010</v>
      </c>
      <c r="G163" s="75">
        <v>56923</v>
      </c>
      <c r="H163" s="75">
        <v>54290</v>
      </c>
      <c r="I163" s="75">
        <v>51399</v>
      </c>
      <c r="K163" s="316">
        <v>61389</v>
      </c>
      <c r="L163" s="316">
        <v>54269</v>
      </c>
      <c r="M163" s="316">
        <v>62672</v>
      </c>
      <c r="N163" s="316">
        <v>60167</v>
      </c>
      <c r="O163" s="316">
        <v>62413</v>
      </c>
      <c r="P163" s="316">
        <v>47367</v>
      </c>
      <c r="Q163" s="316">
        <v>73961</v>
      </c>
      <c r="R163" s="316">
        <v>55379</v>
      </c>
      <c r="T163" s="316">
        <v>71200</v>
      </c>
      <c r="U163" s="316">
        <v>52637</v>
      </c>
      <c r="V163" s="316">
        <v>76356</v>
      </c>
      <c r="W163" s="316">
        <v>55907</v>
      </c>
      <c r="X163" s="316">
        <v>84889</v>
      </c>
      <c r="Y163" s="316">
        <v>64025</v>
      </c>
      <c r="Z163" s="316">
        <v>79157</v>
      </c>
      <c r="AA163" s="316">
        <v>58151</v>
      </c>
      <c r="AC163" s="316">
        <v>92817</v>
      </c>
      <c r="AD163" s="316">
        <v>64485</v>
      </c>
      <c r="AE163" s="316">
        <v>116566</v>
      </c>
      <c r="AF163" s="316">
        <v>75043</v>
      </c>
      <c r="AG163" s="316">
        <v>142378</v>
      </c>
      <c r="AH163" s="316">
        <v>92376</v>
      </c>
      <c r="AI163" s="316">
        <v>111690</v>
      </c>
      <c r="AJ163" s="316">
        <v>72249</v>
      </c>
      <c r="AL163" s="75">
        <v>122438</v>
      </c>
      <c r="AM163" s="75">
        <v>78872</v>
      </c>
      <c r="AN163" s="75">
        <v>131660</v>
      </c>
      <c r="AO163" s="75">
        <v>87006</v>
      </c>
      <c r="AP163" s="75">
        <v>149333</v>
      </c>
      <c r="AQ163" s="75">
        <v>97776</v>
      </c>
      <c r="AR163" s="75">
        <v>125263</v>
      </c>
      <c r="AS163" s="75">
        <v>82643</v>
      </c>
      <c r="AU163" s="309">
        <v>141774</v>
      </c>
      <c r="AV163" s="309">
        <v>91989</v>
      </c>
      <c r="AW163" s="309">
        <v>141881</v>
      </c>
      <c r="AX163" s="309">
        <v>92062</v>
      </c>
      <c r="AY163" s="75">
        <v>105489</v>
      </c>
      <c r="AZ163" s="75">
        <v>66919</v>
      </c>
      <c r="BA163" s="75">
        <v>102146</v>
      </c>
      <c r="BB163" s="75">
        <v>65463</v>
      </c>
      <c r="BD163" s="75">
        <v>102321</v>
      </c>
      <c r="BE163" s="75">
        <v>66318</v>
      </c>
      <c r="BF163" s="75">
        <v>115427</v>
      </c>
      <c r="BG163" s="75">
        <v>74458</v>
      </c>
      <c r="BH163" s="75">
        <v>117458</v>
      </c>
      <c r="BI163" s="75">
        <v>75642</v>
      </c>
      <c r="BJ163" s="75">
        <v>91297</v>
      </c>
      <c r="BK163" s="75">
        <v>59307</v>
      </c>
      <c r="BM163" s="75">
        <v>102733</v>
      </c>
      <c r="BN163" s="75">
        <v>68974</v>
      </c>
      <c r="BO163" s="75">
        <v>97050</v>
      </c>
      <c r="BP163" s="75">
        <v>66818</v>
      </c>
      <c r="BQ163" s="75">
        <v>123210</v>
      </c>
      <c r="BR163" s="75">
        <v>81291</v>
      </c>
      <c r="BS163" s="75">
        <v>120937</v>
      </c>
      <c r="BT163" s="75">
        <v>67422</v>
      </c>
      <c r="BV163">
        <v>157920</v>
      </c>
      <c r="BW163">
        <v>88235</v>
      </c>
      <c r="BX163">
        <v>160567</v>
      </c>
      <c r="BY163">
        <v>89300</v>
      </c>
      <c r="BZ163">
        <v>169196</v>
      </c>
      <c r="CA163">
        <v>94796</v>
      </c>
      <c r="CB163">
        <v>153441</v>
      </c>
      <c r="CC163">
        <v>84971</v>
      </c>
      <c r="CE163">
        <v>277888</v>
      </c>
      <c r="CF163">
        <v>126277</v>
      </c>
      <c r="CG163" s="75">
        <v>306831</v>
      </c>
      <c r="CH163" s="75">
        <v>125782</v>
      </c>
      <c r="CI163" s="75">
        <v>397863</v>
      </c>
      <c r="CJ163" s="75">
        <v>164396</v>
      </c>
    </row>
    <row r="164" spans="1:88" x14ac:dyDescent="0.6">
      <c r="A164" s="32" t="s">
        <v>166</v>
      </c>
      <c r="AY164" s="75">
        <v>34321</v>
      </c>
      <c r="AZ164" s="75">
        <v>36028</v>
      </c>
      <c r="BA164" s="75">
        <v>30662</v>
      </c>
      <c r="BB164" s="75">
        <v>31145</v>
      </c>
      <c r="BD164" s="75">
        <v>33223</v>
      </c>
      <c r="BE164" s="75">
        <v>33816</v>
      </c>
      <c r="BF164" s="75">
        <v>32074</v>
      </c>
      <c r="BG164" s="75">
        <v>32829</v>
      </c>
      <c r="BH164" s="75">
        <v>37124</v>
      </c>
      <c r="BI164" s="75">
        <v>37395</v>
      </c>
      <c r="BJ164" s="75">
        <v>31808</v>
      </c>
      <c r="BK164" s="75">
        <v>32320</v>
      </c>
      <c r="BM164" s="75">
        <v>37818</v>
      </c>
      <c r="BN164" s="75">
        <v>37961</v>
      </c>
      <c r="BO164" s="75">
        <v>45339</v>
      </c>
      <c r="BP164" s="75">
        <v>44412</v>
      </c>
      <c r="BQ164" s="75">
        <v>42412</v>
      </c>
      <c r="BR164" s="75">
        <v>42184</v>
      </c>
      <c r="BS164" s="75">
        <v>88278</v>
      </c>
      <c r="BT164" s="75">
        <v>50178</v>
      </c>
      <c r="BV164">
        <v>81553</v>
      </c>
      <c r="BW164">
        <v>46342</v>
      </c>
      <c r="BX164">
        <v>86633</v>
      </c>
      <c r="BY164">
        <v>48750</v>
      </c>
      <c r="BZ164">
        <v>88652</v>
      </c>
      <c r="CA164">
        <v>50158</v>
      </c>
      <c r="CB164">
        <v>89778</v>
      </c>
      <c r="CC164">
        <v>50486</v>
      </c>
      <c r="CE164">
        <v>154816</v>
      </c>
      <c r="CF164">
        <v>71862</v>
      </c>
      <c r="CG164" s="75">
        <v>263027</v>
      </c>
      <c r="CH164" s="75">
        <v>103291</v>
      </c>
      <c r="CI164" s="75">
        <v>176947</v>
      </c>
      <c r="CJ164" s="75">
        <v>72724</v>
      </c>
    </row>
    <row r="165" spans="1:88" x14ac:dyDescent="0.6">
      <c r="A165" s="32" t="s">
        <v>167</v>
      </c>
      <c r="AY165" s="75">
        <v>70934</v>
      </c>
      <c r="AZ165" s="75">
        <v>58855</v>
      </c>
      <c r="BA165" s="75">
        <v>64256</v>
      </c>
      <c r="BB165" s="75">
        <v>54344</v>
      </c>
      <c r="BD165" s="75">
        <v>71332</v>
      </c>
      <c r="BE165" s="75">
        <v>58889</v>
      </c>
      <c r="BF165" s="75">
        <v>72778</v>
      </c>
      <c r="BG165" s="75">
        <v>60508</v>
      </c>
      <c r="BH165" s="75">
        <v>76944</v>
      </c>
      <c r="BI165" s="75">
        <v>66272</v>
      </c>
      <c r="BJ165" s="75">
        <v>66071</v>
      </c>
      <c r="BK165" s="75">
        <v>55027</v>
      </c>
      <c r="BM165" s="75">
        <v>65693</v>
      </c>
      <c r="BN165" s="75">
        <v>54164</v>
      </c>
      <c r="BO165" s="75">
        <v>72552</v>
      </c>
      <c r="BP165" s="75">
        <v>59469</v>
      </c>
      <c r="BQ165" s="75">
        <v>70835</v>
      </c>
      <c r="BR165" s="75">
        <v>60008</v>
      </c>
      <c r="BS165" s="75">
        <v>111928</v>
      </c>
      <c r="BT165" s="75">
        <v>62714</v>
      </c>
      <c r="BV165">
        <v>120522</v>
      </c>
      <c r="BW165">
        <v>67733</v>
      </c>
      <c r="BX165">
        <v>115109</v>
      </c>
      <c r="BY165">
        <v>64601</v>
      </c>
      <c r="BZ165">
        <v>132332</v>
      </c>
      <c r="CA165">
        <v>74231</v>
      </c>
      <c r="CB165">
        <v>109600</v>
      </c>
      <c r="CC165">
        <v>61401</v>
      </c>
      <c r="CE165">
        <v>207508</v>
      </c>
      <c r="CF165">
        <v>94206</v>
      </c>
      <c r="CG165" s="75">
        <v>213266</v>
      </c>
      <c r="CH165" s="75">
        <v>87031</v>
      </c>
      <c r="CI165" s="75">
        <v>241792</v>
      </c>
      <c r="CJ165" s="75">
        <v>101538</v>
      </c>
    </row>
    <row r="166" spans="1:88" x14ac:dyDescent="0.6">
      <c r="A166" s="32" t="s">
        <v>168</v>
      </c>
      <c r="AY166" s="75">
        <v>31222</v>
      </c>
      <c r="AZ166" s="75">
        <v>28682</v>
      </c>
      <c r="BA166" s="75">
        <v>43697</v>
      </c>
      <c r="BB166" s="75">
        <v>41867</v>
      </c>
      <c r="BD166" s="75">
        <v>45455</v>
      </c>
      <c r="BE166" s="75">
        <v>44520</v>
      </c>
      <c r="BF166" s="75">
        <v>41610</v>
      </c>
      <c r="BG166" s="75">
        <v>39703</v>
      </c>
      <c r="BH166" s="75">
        <v>55532</v>
      </c>
      <c r="BI166" s="75">
        <v>52992</v>
      </c>
      <c r="BJ166" s="75">
        <v>55158</v>
      </c>
      <c r="BK166" s="75">
        <v>53245</v>
      </c>
      <c r="BM166" s="75">
        <v>63754</v>
      </c>
      <c r="BN166" s="75">
        <v>61111</v>
      </c>
      <c r="BO166" s="75">
        <v>46611</v>
      </c>
      <c r="BP166" s="75">
        <v>43612</v>
      </c>
      <c r="BQ166" s="75">
        <v>54921</v>
      </c>
      <c r="BR166" s="75">
        <v>52336</v>
      </c>
      <c r="BS166" s="75">
        <v>76207</v>
      </c>
      <c r="BT166" s="75">
        <v>43004</v>
      </c>
      <c r="BV166">
        <v>88186</v>
      </c>
      <c r="BW166">
        <v>49898</v>
      </c>
      <c r="BX166">
        <v>100456</v>
      </c>
      <c r="BY166">
        <v>56857</v>
      </c>
      <c r="BZ166">
        <v>105559</v>
      </c>
      <c r="CA166">
        <v>59181</v>
      </c>
      <c r="CB166">
        <v>86974</v>
      </c>
      <c r="CC166">
        <v>48949</v>
      </c>
      <c r="CE166">
        <v>139070</v>
      </c>
      <c r="CF166">
        <v>62459</v>
      </c>
      <c r="CG166" s="75">
        <v>120484</v>
      </c>
      <c r="CH166" s="75">
        <v>48836</v>
      </c>
      <c r="CI166" s="75">
        <v>177675</v>
      </c>
      <c r="CJ166" s="75">
        <v>71485</v>
      </c>
    </row>
    <row r="167" spans="1:88" x14ac:dyDescent="0.6">
      <c r="A167" s="32" t="s">
        <v>169</v>
      </c>
      <c r="AY167" s="75">
        <v>190685</v>
      </c>
      <c r="AZ167" s="75">
        <v>148261</v>
      </c>
      <c r="BA167" s="75">
        <v>159690</v>
      </c>
      <c r="BB167" s="75">
        <v>124148</v>
      </c>
      <c r="BD167" s="75">
        <v>170269</v>
      </c>
      <c r="BE167" s="75">
        <v>131700</v>
      </c>
      <c r="BF167" s="75">
        <v>160426</v>
      </c>
      <c r="BG167" s="75">
        <v>124883</v>
      </c>
      <c r="BH167" s="75">
        <v>193601</v>
      </c>
      <c r="BI167" s="75">
        <v>150735</v>
      </c>
      <c r="BJ167" s="75">
        <v>158516</v>
      </c>
      <c r="BK167" s="75">
        <v>123112</v>
      </c>
      <c r="BM167" s="75">
        <v>175447</v>
      </c>
      <c r="BN167" s="75">
        <v>135951</v>
      </c>
      <c r="BO167" s="75">
        <v>177228</v>
      </c>
      <c r="BP167" s="75">
        <v>135929</v>
      </c>
      <c r="BQ167" s="75">
        <v>195817</v>
      </c>
      <c r="BR167" s="75">
        <v>149994</v>
      </c>
      <c r="BS167" s="75">
        <v>263800</v>
      </c>
      <c r="BT167" s="75">
        <v>147040</v>
      </c>
      <c r="BV167">
        <v>272317</v>
      </c>
      <c r="BW167">
        <v>153086</v>
      </c>
      <c r="BX167">
        <v>227501</v>
      </c>
      <c r="BY167">
        <v>127458</v>
      </c>
      <c r="BZ167">
        <v>325316</v>
      </c>
      <c r="CA167">
        <v>185454</v>
      </c>
      <c r="CB167">
        <v>305025</v>
      </c>
      <c r="CC167">
        <v>172901</v>
      </c>
      <c r="CE167">
        <v>462810</v>
      </c>
      <c r="CF167">
        <v>212561</v>
      </c>
      <c r="CG167" s="75">
        <v>537849</v>
      </c>
      <c r="CH167" s="75">
        <v>223120</v>
      </c>
      <c r="CI167" s="75">
        <v>595138</v>
      </c>
      <c r="CJ167" s="75">
        <v>245633</v>
      </c>
    </row>
    <row r="168" spans="1:88" x14ac:dyDescent="0.6">
      <c r="A168" s="33" t="s">
        <v>170</v>
      </c>
      <c r="B168" s="305">
        <v>33990</v>
      </c>
      <c r="C168" s="305">
        <v>55793</v>
      </c>
      <c r="D168" s="75">
        <v>37472</v>
      </c>
      <c r="E168" s="75">
        <v>67858</v>
      </c>
      <c r="F168" s="75">
        <v>64241</v>
      </c>
      <c r="G168" s="75">
        <v>82677</v>
      </c>
      <c r="H168" s="75">
        <v>41665</v>
      </c>
      <c r="I168" s="75">
        <v>49327</v>
      </c>
      <c r="K168" s="316">
        <v>69078</v>
      </c>
      <c r="L168" s="316">
        <v>76248</v>
      </c>
      <c r="M168" s="316">
        <v>61767</v>
      </c>
      <c r="N168" s="316">
        <v>72917</v>
      </c>
      <c r="O168" s="316">
        <v>72223</v>
      </c>
      <c r="P168" s="316">
        <v>64522</v>
      </c>
      <c r="Q168" s="316">
        <v>46904</v>
      </c>
      <c r="R168" s="316">
        <v>41295</v>
      </c>
      <c r="T168" s="316">
        <v>62814</v>
      </c>
      <c r="U168" s="316">
        <v>56729</v>
      </c>
      <c r="V168" s="316">
        <v>77220</v>
      </c>
      <c r="W168" s="316">
        <v>70616</v>
      </c>
      <c r="X168" s="316">
        <v>75898</v>
      </c>
      <c r="Y168" s="316">
        <v>67763</v>
      </c>
      <c r="Z168" s="316">
        <v>54661</v>
      </c>
      <c r="AA168" s="316">
        <v>49198</v>
      </c>
      <c r="AC168" s="316">
        <v>67397</v>
      </c>
      <c r="AD168" s="316">
        <v>60153</v>
      </c>
      <c r="AE168" s="316">
        <v>70918</v>
      </c>
      <c r="AF168" s="316">
        <v>62052</v>
      </c>
      <c r="AG168" s="316">
        <v>74367</v>
      </c>
      <c r="AH168" s="316">
        <v>66454</v>
      </c>
      <c r="AI168" s="316">
        <v>54650</v>
      </c>
      <c r="AJ168" s="316">
        <v>48487</v>
      </c>
      <c r="AL168" s="75">
        <v>69442</v>
      </c>
      <c r="AM168" s="75">
        <v>62123</v>
      </c>
      <c r="AN168" s="75">
        <v>64497</v>
      </c>
      <c r="AO168" s="75">
        <v>58621</v>
      </c>
      <c r="AP168" s="75">
        <v>76779</v>
      </c>
      <c r="AQ168" s="75">
        <v>69039</v>
      </c>
      <c r="AR168" s="75">
        <v>52040</v>
      </c>
      <c r="AS168" s="75">
        <v>47882</v>
      </c>
      <c r="AU168" s="309">
        <v>71180</v>
      </c>
      <c r="AV168" s="309">
        <v>63357</v>
      </c>
      <c r="AW168" s="309">
        <v>72296</v>
      </c>
      <c r="AX168" s="309">
        <v>64147</v>
      </c>
      <c r="AY168" s="75">
        <v>81624</v>
      </c>
      <c r="AZ168" s="75">
        <v>72128</v>
      </c>
      <c r="BA168" s="75">
        <v>52553</v>
      </c>
      <c r="BB168" s="75">
        <v>47149</v>
      </c>
      <c r="BD168" s="75">
        <v>76563</v>
      </c>
      <c r="BE168" s="75">
        <v>67803</v>
      </c>
      <c r="BF168" s="75">
        <v>71086</v>
      </c>
      <c r="BG168" s="75">
        <v>63412</v>
      </c>
      <c r="BH168" s="75">
        <v>78288</v>
      </c>
      <c r="BI168" s="75">
        <v>69929</v>
      </c>
      <c r="BJ168" s="75">
        <v>51632</v>
      </c>
      <c r="BK168" s="75">
        <v>45410</v>
      </c>
      <c r="BM168" s="75">
        <v>70133</v>
      </c>
      <c r="BN168" s="75">
        <v>62524</v>
      </c>
      <c r="BO168" s="75">
        <v>67123</v>
      </c>
      <c r="BP168" s="75">
        <v>59948</v>
      </c>
      <c r="BQ168" s="75">
        <v>73181</v>
      </c>
      <c r="BR168" s="75">
        <v>67472</v>
      </c>
      <c r="BS168" s="75">
        <v>93902</v>
      </c>
      <c r="BT168" s="75">
        <v>53039</v>
      </c>
      <c r="BV168">
        <v>107808</v>
      </c>
      <c r="BW168">
        <v>62217</v>
      </c>
      <c r="BX168">
        <v>120252</v>
      </c>
      <c r="BY168">
        <v>69352</v>
      </c>
      <c r="BZ168">
        <v>122493</v>
      </c>
      <c r="CA168">
        <v>69818</v>
      </c>
      <c r="CB168">
        <v>116570</v>
      </c>
      <c r="CC168">
        <v>66463</v>
      </c>
      <c r="CE168">
        <v>202045</v>
      </c>
      <c r="CF168">
        <v>93531</v>
      </c>
      <c r="CG168" s="75">
        <v>208500</v>
      </c>
      <c r="CH168" s="75">
        <v>86508</v>
      </c>
      <c r="CI168" s="75">
        <v>223536</v>
      </c>
      <c r="CJ168" s="75">
        <v>94149</v>
      </c>
    </row>
    <row r="169" spans="1:88" x14ac:dyDescent="0.6">
      <c r="A169" s="33" t="s">
        <v>171</v>
      </c>
      <c r="B169" s="305">
        <v>50497</v>
      </c>
      <c r="C169" s="305">
        <v>31485</v>
      </c>
      <c r="D169" s="75">
        <v>49879</v>
      </c>
      <c r="E169" s="75">
        <v>30468</v>
      </c>
      <c r="F169" s="75">
        <v>74946</v>
      </c>
      <c r="G169" s="75">
        <v>35784</v>
      </c>
      <c r="H169" s="75">
        <v>77571</v>
      </c>
      <c r="I169" s="75">
        <v>38925</v>
      </c>
      <c r="K169" s="316">
        <v>75927</v>
      </c>
      <c r="L169" s="316">
        <v>35227</v>
      </c>
      <c r="M169" s="316">
        <v>82639</v>
      </c>
      <c r="N169" s="316">
        <v>39727</v>
      </c>
      <c r="O169" s="316">
        <v>77386</v>
      </c>
      <c r="P169" s="316">
        <v>33320</v>
      </c>
      <c r="Q169" s="316">
        <v>79871</v>
      </c>
      <c r="R169" s="316">
        <v>35372</v>
      </c>
      <c r="T169" s="316">
        <v>75950</v>
      </c>
      <c r="U169" s="316">
        <v>31656</v>
      </c>
      <c r="V169" s="316">
        <v>85706</v>
      </c>
      <c r="W169" s="316">
        <v>35919</v>
      </c>
      <c r="X169" s="316">
        <v>90458</v>
      </c>
      <c r="Y169" s="316">
        <v>37571</v>
      </c>
      <c r="Z169" s="316">
        <v>83020</v>
      </c>
      <c r="AA169" s="316">
        <v>34831</v>
      </c>
      <c r="AC169" s="316">
        <v>78440</v>
      </c>
      <c r="AD169" s="316">
        <v>32793</v>
      </c>
      <c r="AE169" s="316">
        <v>88560</v>
      </c>
      <c r="AF169" s="316">
        <v>37100</v>
      </c>
      <c r="AG169" s="316">
        <v>91745</v>
      </c>
      <c r="AH169" s="316">
        <v>38267</v>
      </c>
      <c r="AI169" s="316">
        <v>91217</v>
      </c>
      <c r="AJ169" s="316">
        <v>38150</v>
      </c>
      <c r="AL169" s="75">
        <v>96571</v>
      </c>
      <c r="AM169" s="75">
        <v>40300</v>
      </c>
      <c r="AN169" s="75">
        <v>92681</v>
      </c>
      <c r="AO169" s="75">
        <v>38741</v>
      </c>
      <c r="AP169" s="75">
        <v>107828</v>
      </c>
      <c r="AQ169" s="75">
        <v>45348</v>
      </c>
      <c r="AR169" s="75">
        <v>83689</v>
      </c>
      <c r="AS169" s="75">
        <v>36729</v>
      </c>
      <c r="AU169" s="309">
        <v>93296</v>
      </c>
      <c r="AV169" s="309">
        <v>39172</v>
      </c>
      <c r="AW169" s="309">
        <v>87677</v>
      </c>
      <c r="AX169" s="309">
        <v>37245</v>
      </c>
      <c r="AY169" s="75">
        <v>90718</v>
      </c>
      <c r="AZ169" s="75">
        <v>38910</v>
      </c>
      <c r="BA169" s="75">
        <v>92465</v>
      </c>
      <c r="BB169" s="75">
        <v>39515</v>
      </c>
      <c r="BD169" s="75">
        <v>86209</v>
      </c>
      <c r="BE169" s="75">
        <v>36608</v>
      </c>
      <c r="BF169" s="75">
        <v>88966</v>
      </c>
      <c r="BG169" s="75">
        <v>38023</v>
      </c>
      <c r="BH169" s="75">
        <v>92232</v>
      </c>
      <c r="BI169" s="75">
        <v>39855</v>
      </c>
      <c r="BJ169" s="75">
        <v>90070</v>
      </c>
      <c r="BK169" s="75">
        <v>38706</v>
      </c>
      <c r="BM169" s="75">
        <v>85857</v>
      </c>
      <c r="BN169" s="75">
        <v>36820</v>
      </c>
      <c r="BO169" s="75">
        <v>95038</v>
      </c>
      <c r="BP169" s="75">
        <v>40536</v>
      </c>
      <c r="BQ169" s="75">
        <v>82286</v>
      </c>
      <c r="BR169" s="75">
        <v>35328</v>
      </c>
      <c r="BS169" s="75">
        <v>117256</v>
      </c>
      <c r="BT169" s="75">
        <v>44010</v>
      </c>
      <c r="BV169">
        <v>112094</v>
      </c>
      <c r="BW169">
        <v>42127</v>
      </c>
      <c r="BX169">
        <v>119779</v>
      </c>
      <c r="BY169">
        <v>45441</v>
      </c>
      <c r="BZ169">
        <v>126753</v>
      </c>
      <c r="CA169">
        <v>47481</v>
      </c>
      <c r="CB169">
        <v>116957</v>
      </c>
      <c r="CC169">
        <v>44198</v>
      </c>
      <c r="CE169">
        <v>148939</v>
      </c>
      <c r="CF169">
        <v>58593</v>
      </c>
      <c r="CG169" s="75">
        <v>153550</v>
      </c>
      <c r="CH169" s="75">
        <v>60742</v>
      </c>
      <c r="CI169" s="75">
        <v>134677</v>
      </c>
      <c r="CJ169" s="75">
        <v>54438</v>
      </c>
    </row>
    <row r="170" spans="1:88" x14ac:dyDescent="0.6">
      <c r="A170" s="33" t="s">
        <v>172</v>
      </c>
      <c r="B170" s="305">
        <v>3384</v>
      </c>
      <c r="C170" s="305">
        <v>67675</v>
      </c>
      <c r="D170" s="75">
        <v>3800</v>
      </c>
      <c r="E170" s="75">
        <v>76004</v>
      </c>
      <c r="F170" s="75">
        <v>4504</v>
      </c>
      <c r="G170" s="75">
        <v>90081</v>
      </c>
      <c r="H170" s="75">
        <v>3603</v>
      </c>
      <c r="I170" s="75">
        <v>72069</v>
      </c>
      <c r="K170" s="316">
        <v>3478</v>
      </c>
      <c r="L170" s="316">
        <v>69511</v>
      </c>
      <c r="M170" s="316">
        <v>3624</v>
      </c>
      <c r="N170" s="316">
        <v>72441</v>
      </c>
      <c r="O170" s="316">
        <v>3043</v>
      </c>
      <c r="P170" s="316">
        <v>60837</v>
      </c>
      <c r="Q170" s="316">
        <v>2830</v>
      </c>
      <c r="R170" s="316">
        <v>56565</v>
      </c>
      <c r="T170" s="316">
        <v>2416</v>
      </c>
      <c r="U170" s="316">
        <v>48327</v>
      </c>
      <c r="V170" s="316">
        <v>2850</v>
      </c>
      <c r="W170" s="316">
        <v>56992</v>
      </c>
      <c r="X170" s="316">
        <v>2862</v>
      </c>
      <c r="Y170" s="316">
        <v>57230</v>
      </c>
      <c r="Z170" s="316">
        <v>2455</v>
      </c>
      <c r="AA170" s="316">
        <v>49106</v>
      </c>
      <c r="AC170" s="316">
        <v>2638</v>
      </c>
      <c r="AD170" s="316">
        <v>52770</v>
      </c>
      <c r="AE170" s="316">
        <v>2982</v>
      </c>
      <c r="AF170" s="316">
        <v>59633</v>
      </c>
      <c r="AG170" s="316">
        <v>3267</v>
      </c>
      <c r="AH170" s="316">
        <v>65349</v>
      </c>
      <c r="AI170" s="316">
        <v>2737</v>
      </c>
      <c r="AJ170" s="316">
        <v>54748</v>
      </c>
      <c r="AL170" s="75">
        <v>2989</v>
      </c>
      <c r="AM170" s="75">
        <v>59786</v>
      </c>
      <c r="AN170" s="75">
        <v>3052</v>
      </c>
      <c r="AO170" s="75">
        <v>61031</v>
      </c>
      <c r="AP170" s="75">
        <v>3135</v>
      </c>
      <c r="AQ170" s="75">
        <v>62691</v>
      </c>
      <c r="AR170" s="75">
        <v>2988</v>
      </c>
      <c r="AS170" s="75">
        <v>59760</v>
      </c>
      <c r="AU170" s="309">
        <v>3173</v>
      </c>
      <c r="AV170" s="309">
        <v>63459</v>
      </c>
      <c r="AW170" s="309">
        <v>2798</v>
      </c>
      <c r="AX170" s="309">
        <v>55953</v>
      </c>
      <c r="AY170" s="75">
        <v>105193</v>
      </c>
      <c r="AZ170" s="75">
        <v>77787</v>
      </c>
      <c r="BA170" s="75">
        <v>81349</v>
      </c>
      <c r="BB170" s="75">
        <v>61040</v>
      </c>
      <c r="BD170" s="75">
        <v>94512</v>
      </c>
      <c r="BE170" s="75">
        <v>68463</v>
      </c>
      <c r="BF170" s="75">
        <v>103349</v>
      </c>
      <c r="BG170" s="75">
        <v>76396</v>
      </c>
      <c r="BH170" s="75">
        <v>118453</v>
      </c>
      <c r="BI170" s="75">
        <v>86716</v>
      </c>
      <c r="BJ170" s="75">
        <v>81120</v>
      </c>
      <c r="BK170" s="75">
        <v>59886</v>
      </c>
      <c r="BM170" s="75">
        <v>106836</v>
      </c>
      <c r="BN170" s="75">
        <v>78375</v>
      </c>
      <c r="BO170" s="75">
        <v>104159</v>
      </c>
      <c r="BP170" s="75">
        <v>76211</v>
      </c>
      <c r="BQ170" s="75">
        <v>106073</v>
      </c>
      <c r="BR170" s="75">
        <v>77983</v>
      </c>
      <c r="BS170" s="75">
        <v>141903</v>
      </c>
      <c r="BT170" s="75">
        <v>80050</v>
      </c>
      <c r="BV170">
        <v>148558</v>
      </c>
      <c r="BW170">
        <v>83543</v>
      </c>
      <c r="BX170">
        <v>155767</v>
      </c>
      <c r="BY170">
        <v>87722</v>
      </c>
      <c r="BZ170">
        <v>168739</v>
      </c>
      <c r="CA170">
        <v>94798</v>
      </c>
      <c r="CB170">
        <v>148253</v>
      </c>
      <c r="CC170">
        <v>83295</v>
      </c>
      <c r="CE170">
        <v>293831</v>
      </c>
      <c r="CF170">
        <v>131241</v>
      </c>
      <c r="CG170" s="75">
        <v>329820</v>
      </c>
      <c r="CH170" s="75">
        <v>134909</v>
      </c>
      <c r="CI170" s="75">
        <v>312015</v>
      </c>
      <c r="CJ170" s="75">
        <v>130129</v>
      </c>
    </row>
    <row r="171" spans="1:88" x14ac:dyDescent="0.6">
      <c r="A171" s="33" t="s">
        <v>173</v>
      </c>
      <c r="B171" s="305">
        <v>68066</v>
      </c>
      <c r="C171" s="305">
        <v>124429</v>
      </c>
      <c r="D171" s="75">
        <v>85350</v>
      </c>
      <c r="E171" s="75">
        <v>158187</v>
      </c>
      <c r="F171" s="75">
        <v>126089</v>
      </c>
      <c r="G171" s="75">
        <v>166572</v>
      </c>
      <c r="H171" s="75">
        <v>96759</v>
      </c>
      <c r="I171" s="75">
        <v>123193</v>
      </c>
      <c r="K171" s="316">
        <v>123537</v>
      </c>
      <c r="L171" s="316">
        <v>151912</v>
      </c>
      <c r="M171" s="316">
        <v>140661</v>
      </c>
      <c r="N171" s="316">
        <v>178386</v>
      </c>
      <c r="O171" s="316">
        <v>158133</v>
      </c>
      <c r="P171" s="316">
        <v>147809</v>
      </c>
      <c r="Q171" s="316">
        <v>108122</v>
      </c>
      <c r="R171" s="316">
        <v>98948</v>
      </c>
      <c r="T171" s="316">
        <v>127259</v>
      </c>
      <c r="U171" s="316">
        <v>118527</v>
      </c>
      <c r="V171" s="316">
        <v>145941</v>
      </c>
      <c r="W171" s="316">
        <v>136337</v>
      </c>
      <c r="X171" s="316">
        <v>147446</v>
      </c>
      <c r="Y171" s="316">
        <v>137108</v>
      </c>
      <c r="Z171" s="316">
        <v>110689</v>
      </c>
      <c r="AA171" s="316">
        <v>100943</v>
      </c>
      <c r="AC171" s="316">
        <v>81225</v>
      </c>
      <c r="AD171" s="316">
        <v>75266</v>
      </c>
      <c r="AE171" s="316">
        <v>128582</v>
      </c>
      <c r="AF171" s="316">
        <v>117444</v>
      </c>
      <c r="AG171" s="316">
        <v>136041</v>
      </c>
      <c r="AH171" s="316">
        <v>126832</v>
      </c>
      <c r="AI171" s="316">
        <v>101646</v>
      </c>
      <c r="AJ171" s="316">
        <v>91340</v>
      </c>
      <c r="AL171" s="75">
        <v>103093</v>
      </c>
      <c r="AM171" s="75">
        <v>94393</v>
      </c>
      <c r="AN171" s="75">
        <v>123397</v>
      </c>
      <c r="AO171" s="75">
        <v>115693</v>
      </c>
      <c r="AP171" s="75">
        <v>134280</v>
      </c>
      <c r="AQ171" s="75">
        <v>126896</v>
      </c>
      <c r="AR171" s="75">
        <v>105199</v>
      </c>
      <c r="AS171" s="75">
        <v>100389</v>
      </c>
      <c r="AU171" s="309">
        <v>114620</v>
      </c>
      <c r="AV171" s="309">
        <v>108195</v>
      </c>
      <c r="AW171" s="309">
        <v>131548</v>
      </c>
      <c r="AX171" s="309">
        <v>121906</v>
      </c>
      <c r="AY171" s="75">
        <v>137774</v>
      </c>
      <c r="AZ171" s="75">
        <v>131396</v>
      </c>
      <c r="BA171" s="75">
        <v>114958</v>
      </c>
      <c r="BB171" s="75">
        <v>110804</v>
      </c>
      <c r="BD171" s="75">
        <v>127646</v>
      </c>
      <c r="BE171" s="75">
        <v>118500</v>
      </c>
      <c r="BF171" s="75">
        <v>151271</v>
      </c>
      <c r="BG171" s="75">
        <v>140800</v>
      </c>
      <c r="BH171" s="75">
        <v>166290</v>
      </c>
      <c r="BI171" s="75">
        <v>154630</v>
      </c>
      <c r="BJ171" s="75">
        <v>113076</v>
      </c>
      <c r="BK171" s="75">
        <v>106645</v>
      </c>
      <c r="BM171" s="75">
        <v>122761</v>
      </c>
      <c r="BN171" s="75">
        <v>116752</v>
      </c>
      <c r="BO171" s="75">
        <v>146296</v>
      </c>
      <c r="BP171" s="75">
        <v>137087</v>
      </c>
      <c r="BQ171" s="75">
        <v>156434</v>
      </c>
      <c r="BR171" s="75">
        <v>150149</v>
      </c>
      <c r="BS171" s="75">
        <v>221675</v>
      </c>
      <c r="BT171" s="75">
        <v>128064</v>
      </c>
      <c r="BV171">
        <v>172167</v>
      </c>
      <c r="BW171">
        <v>99435</v>
      </c>
      <c r="BX171">
        <v>295311</v>
      </c>
      <c r="BY171">
        <v>171397</v>
      </c>
      <c r="BZ171">
        <v>329531</v>
      </c>
      <c r="CA171">
        <v>189103</v>
      </c>
      <c r="CB171">
        <v>238380</v>
      </c>
      <c r="CC171">
        <v>136488</v>
      </c>
      <c r="CE171">
        <v>443735</v>
      </c>
      <c r="CF171">
        <v>205963</v>
      </c>
      <c r="CG171" s="75">
        <v>491173</v>
      </c>
      <c r="CH171" s="75">
        <v>214615</v>
      </c>
      <c r="CI171" s="75">
        <v>513471</v>
      </c>
      <c r="CJ171" s="75">
        <v>222306</v>
      </c>
    </row>
    <row r="172" spans="1:88" x14ac:dyDescent="0.6">
      <c r="A172" s="32" t="s">
        <v>174</v>
      </c>
      <c r="AY172" s="75">
        <v>31652</v>
      </c>
      <c r="AZ172" s="75">
        <v>25637</v>
      </c>
      <c r="BA172" s="75">
        <v>24820</v>
      </c>
      <c r="BB172" s="75">
        <v>20541</v>
      </c>
      <c r="BD172" s="75">
        <v>31473</v>
      </c>
      <c r="BE172" s="75">
        <v>25179</v>
      </c>
      <c r="BF172" s="75">
        <v>35283</v>
      </c>
      <c r="BG172" s="75">
        <v>28493</v>
      </c>
      <c r="BH172" s="75">
        <v>34092</v>
      </c>
      <c r="BI172" s="75">
        <v>26874</v>
      </c>
      <c r="BJ172" s="75">
        <v>27916</v>
      </c>
      <c r="BK172" s="75">
        <v>22178</v>
      </c>
      <c r="BM172" s="75">
        <v>34260</v>
      </c>
      <c r="BN172" s="75">
        <v>26687</v>
      </c>
      <c r="BO172" s="75">
        <v>36381</v>
      </c>
      <c r="BP172" s="75">
        <v>27854</v>
      </c>
      <c r="BQ172" s="75">
        <v>32831</v>
      </c>
      <c r="BR172" s="75">
        <v>25548</v>
      </c>
      <c r="BS172" s="75">
        <v>50866</v>
      </c>
      <c r="BT172" s="75">
        <v>28719</v>
      </c>
      <c r="BV172">
        <v>53346</v>
      </c>
      <c r="BW172">
        <v>30110</v>
      </c>
      <c r="BX172">
        <v>38833</v>
      </c>
      <c r="BY172">
        <v>22309</v>
      </c>
      <c r="BZ172">
        <v>57265</v>
      </c>
      <c r="CA172">
        <v>32309</v>
      </c>
      <c r="CB172">
        <v>59947</v>
      </c>
      <c r="CC172">
        <v>33594</v>
      </c>
      <c r="CE172">
        <v>120615</v>
      </c>
      <c r="CF172">
        <v>58501</v>
      </c>
      <c r="CG172" s="75">
        <v>104931</v>
      </c>
      <c r="CH172" s="75">
        <v>42679</v>
      </c>
      <c r="CI172" s="75">
        <v>108474</v>
      </c>
      <c r="CJ172" s="75">
        <v>44161</v>
      </c>
    </row>
    <row r="173" spans="1:88" x14ac:dyDescent="0.6">
      <c r="A173" s="33" t="s">
        <v>175</v>
      </c>
      <c r="B173" s="306">
        <v>100</v>
      </c>
      <c r="C173" s="305">
        <v>1882</v>
      </c>
      <c r="D173">
        <v>118</v>
      </c>
      <c r="E173" s="75">
        <v>2362</v>
      </c>
      <c r="F173">
        <v>99</v>
      </c>
      <c r="G173" s="75">
        <v>1982</v>
      </c>
      <c r="H173">
        <v>97</v>
      </c>
      <c r="I173" s="75">
        <v>1940</v>
      </c>
      <c r="K173" s="317">
        <v>148</v>
      </c>
      <c r="L173" s="316">
        <v>2965</v>
      </c>
      <c r="M173" s="317">
        <v>94</v>
      </c>
      <c r="N173" s="316">
        <v>1874</v>
      </c>
      <c r="O173" s="317">
        <v>122</v>
      </c>
      <c r="P173" s="316">
        <v>2438</v>
      </c>
      <c r="Q173" s="317">
        <v>85</v>
      </c>
      <c r="R173" s="316">
        <v>1689</v>
      </c>
      <c r="T173" s="317">
        <v>21</v>
      </c>
      <c r="U173" s="317">
        <v>420</v>
      </c>
      <c r="V173" s="317">
        <v>139</v>
      </c>
      <c r="W173" s="316">
        <v>2771</v>
      </c>
      <c r="X173" s="317">
        <v>76</v>
      </c>
      <c r="Y173" s="316">
        <v>1526</v>
      </c>
      <c r="Z173" s="317">
        <v>114</v>
      </c>
      <c r="AA173" s="316">
        <v>2277</v>
      </c>
      <c r="AC173" s="317">
        <v>100</v>
      </c>
      <c r="AD173" s="316">
        <v>1992</v>
      </c>
      <c r="AE173" s="317">
        <v>149</v>
      </c>
      <c r="AF173" s="316">
        <v>2971</v>
      </c>
      <c r="AG173" s="316">
        <v>1080</v>
      </c>
      <c r="AH173" s="316">
        <v>21602</v>
      </c>
      <c r="AI173" s="316">
        <v>1212</v>
      </c>
      <c r="AJ173" s="316">
        <v>24243</v>
      </c>
      <c r="AL173" s="75">
        <v>1221</v>
      </c>
      <c r="AM173" s="75">
        <v>24419</v>
      </c>
      <c r="AN173" s="75">
        <v>1431</v>
      </c>
      <c r="AO173" s="75">
        <v>28613</v>
      </c>
      <c r="AP173" s="75">
        <v>1197</v>
      </c>
      <c r="AQ173" s="75">
        <v>23945</v>
      </c>
      <c r="AR173" s="75">
        <v>1227</v>
      </c>
      <c r="AS173" s="75">
        <v>24537</v>
      </c>
      <c r="AU173" s="309">
        <v>1110</v>
      </c>
      <c r="AV173" s="309">
        <v>22200</v>
      </c>
      <c r="AW173" s="309">
        <v>1252</v>
      </c>
      <c r="AX173" s="309">
        <v>25048</v>
      </c>
      <c r="AY173" s="75">
        <v>25381</v>
      </c>
      <c r="AZ173" s="75">
        <v>19134</v>
      </c>
      <c r="BA173" s="75">
        <v>51398</v>
      </c>
      <c r="BB173" s="75">
        <v>38609</v>
      </c>
      <c r="BD173" s="75">
        <v>53904</v>
      </c>
      <c r="BE173" s="75">
        <v>41432</v>
      </c>
      <c r="BF173" s="75">
        <v>55337</v>
      </c>
      <c r="BG173" s="75">
        <v>41512</v>
      </c>
      <c r="BH173" s="75">
        <v>53981</v>
      </c>
      <c r="BI173" s="75">
        <v>40036</v>
      </c>
      <c r="BJ173" s="75">
        <v>50680</v>
      </c>
      <c r="BK173" s="75">
        <v>37229</v>
      </c>
      <c r="BM173" s="75">
        <v>56078</v>
      </c>
      <c r="BN173" s="75">
        <v>42099</v>
      </c>
      <c r="BO173" s="75">
        <v>58998</v>
      </c>
      <c r="BP173" s="75">
        <v>44070</v>
      </c>
      <c r="BQ173" s="75">
        <v>55610</v>
      </c>
      <c r="BR173" s="75">
        <v>41497</v>
      </c>
      <c r="BS173" s="75">
        <v>74231</v>
      </c>
      <c r="BT173" s="75">
        <v>40977</v>
      </c>
      <c r="BV173">
        <v>73223</v>
      </c>
      <c r="BW173">
        <v>41129</v>
      </c>
      <c r="BX173">
        <v>84939</v>
      </c>
      <c r="BY173">
        <v>47591</v>
      </c>
      <c r="BZ173">
        <v>79231</v>
      </c>
      <c r="CA173">
        <v>44419</v>
      </c>
      <c r="CB173">
        <v>86327</v>
      </c>
      <c r="CC173">
        <v>48407</v>
      </c>
      <c r="CE173">
        <v>110816</v>
      </c>
      <c r="CF173">
        <v>49896</v>
      </c>
      <c r="CG173" s="75">
        <v>117424</v>
      </c>
      <c r="CH173" s="75">
        <v>49197</v>
      </c>
      <c r="CI173" s="75">
        <v>154374</v>
      </c>
      <c r="CJ173" s="75">
        <v>63971</v>
      </c>
    </row>
    <row r="174" spans="1:88" x14ac:dyDescent="0.6">
      <c r="A174" s="32" t="s">
        <v>176</v>
      </c>
      <c r="AY174" s="75">
        <v>25386</v>
      </c>
      <c r="AZ174" s="75">
        <v>19980</v>
      </c>
      <c r="BA174" s="75">
        <v>18848</v>
      </c>
      <c r="BB174" s="75">
        <v>14847</v>
      </c>
      <c r="BD174" s="75">
        <v>22826</v>
      </c>
      <c r="BE174" s="75">
        <v>17630</v>
      </c>
      <c r="BF174" s="75">
        <v>26406</v>
      </c>
      <c r="BG174" s="75">
        <v>20688</v>
      </c>
      <c r="BH174" s="75">
        <v>28172</v>
      </c>
      <c r="BI174" s="75">
        <v>22237</v>
      </c>
      <c r="BJ174" s="75">
        <v>19427</v>
      </c>
      <c r="BK174" s="75">
        <v>15276</v>
      </c>
      <c r="BM174" s="75">
        <v>22968</v>
      </c>
      <c r="BN174" s="75">
        <v>18281</v>
      </c>
      <c r="BO174" s="75">
        <v>26267</v>
      </c>
      <c r="BP174" s="75">
        <v>20841</v>
      </c>
      <c r="BQ174" s="75">
        <v>24230</v>
      </c>
      <c r="BR174" s="75">
        <v>18968</v>
      </c>
      <c r="BS174" s="75">
        <v>33886</v>
      </c>
      <c r="BT174" s="75">
        <v>19131</v>
      </c>
      <c r="BV174">
        <v>35042</v>
      </c>
      <c r="BW174">
        <v>19499</v>
      </c>
      <c r="BX174">
        <v>42772</v>
      </c>
      <c r="BY174">
        <v>24397</v>
      </c>
      <c r="BZ174">
        <v>46666</v>
      </c>
      <c r="CA174">
        <v>26150</v>
      </c>
      <c r="CB174">
        <v>33243</v>
      </c>
      <c r="CC174">
        <v>18583</v>
      </c>
      <c r="CE174">
        <v>69468</v>
      </c>
      <c r="CF174">
        <v>32141</v>
      </c>
      <c r="CG174" s="75">
        <v>66687</v>
      </c>
      <c r="CH174" s="75">
        <v>27451</v>
      </c>
      <c r="CI174" s="75">
        <v>39494</v>
      </c>
      <c r="CJ174" s="75">
        <v>15869</v>
      </c>
    </row>
    <row r="175" spans="1:88" x14ac:dyDescent="0.6">
      <c r="A175" s="33" t="s">
        <v>177</v>
      </c>
      <c r="B175" s="305">
        <v>8823</v>
      </c>
      <c r="C175" s="305">
        <v>14136</v>
      </c>
      <c r="D175" s="75">
        <v>7736</v>
      </c>
      <c r="E175" s="75">
        <v>12396</v>
      </c>
      <c r="F175" s="75">
        <v>12656</v>
      </c>
      <c r="G175" s="75">
        <v>15453</v>
      </c>
      <c r="H175" s="75">
        <v>14492</v>
      </c>
      <c r="I175" s="75">
        <v>16782</v>
      </c>
      <c r="K175" s="316">
        <v>19197</v>
      </c>
      <c r="L175" s="316">
        <v>22124</v>
      </c>
      <c r="M175" s="316">
        <v>17375</v>
      </c>
      <c r="N175" s="316">
        <v>22084</v>
      </c>
      <c r="O175" s="316">
        <v>15262</v>
      </c>
      <c r="P175" s="316">
        <v>12450</v>
      </c>
      <c r="Q175" s="316">
        <v>17873</v>
      </c>
      <c r="R175" s="316">
        <v>16256</v>
      </c>
      <c r="T175" s="316">
        <v>18386</v>
      </c>
      <c r="U175" s="316">
        <v>15375</v>
      </c>
      <c r="V175" s="316">
        <v>20216</v>
      </c>
      <c r="W175" s="316">
        <v>17073</v>
      </c>
      <c r="X175" s="316">
        <v>20002</v>
      </c>
      <c r="Y175" s="316">
        <v>16525</v>
      </c>
      <c r="Z175" s="316">
        <v>13447</v>
      </c>
      <c r="AA175" s="316">
        <v>10912</v>
      </c>
      <c r="AC175" s="316">
        <v>20819</v>
      </c>
      <c r="AD175" s="316">
        <v>17114</v>
      </c>
      <c r="AE175" s="316">
        <v>23214</v>
      </c>
      <c r="AF175" s="316">
        <v>18434</v>
      </c>
      <c r="AG175" s="316">
        <v>23490</v>
      </c>
      <c r="AH175" s="316">
        <v>19603</v>
      </c>
      <c r="AI175" s="316">
        <v>19386</v>
      </c>
      <c r="AJ175" s="316">
        <v>14945</v>
      </c>
      <c r="AL175" s="75">
        <v>22065</v>
      </c>
      <c r="AM175" s="75">
        <v>17813</v>
      </c>
      <c r="AN175" s="75">
        <v>23313</v>
      </c>
      <c r="AO175" s="75">
        <v>18759</v>
      </c>
      <c r="AP175" s="75">
        <v>25821</v>
      </c>
      <c r="AQ175" s="75">
        <v>20036</v>
      </c>
      <c r="AR175" s="75">
        <v>19667</v>
      </c>
      <c r="AS175" s="75">
        <v>15439</v>
      </c>
      <c r="AU175" s="309">
        <v>24065</v>
      </c>
      <c r="AV175" s="309">
        <v>19058</v>
      </c>
      <c r="AW175" s="309">
        <v>24445</v>
      </c>
      <c r="AX175" s="309">
        <v>20423</v>
      </c>
      <c r="AY175" s="75">
        <v>9843</v>
      </c>
      <c r="AZ175" s="75">
        <v>7230</v>
      </c>
      <c r="BA175" s="75">
        <v>12678</v>
      </c>
      <c r="BB175" s="75">
        <v>10998</v>
      </c>
      <c r="BD175" s="75">
        <v>21204</v>
      </c>
      <c r="BE175" s="75">
        <v>16185</v>
      </c>
      <c r="BF175" s="75">
        <v>20575</v>
      </c>
      <c r="BG175" s="75">
        <v>15938</v>
      </c>
      <c r="BH175" s="75">
        <v>17195</v>
      </c>
      <c r="BI175" s="75">
        <v>14061</v>
      </c>
      <c r="BJ175" s="75">
        <v>15880</v>
      </c>
      <c r="BK175" s="75">
        <v>13411</v>
      </c>
      <c r="BM175" s="75">
        <v>18216</v>
      </c>
      <c r="BN175" s="75">
        <v>14883</v>
      </c>
      <c r="BO175" s="75">
        <v>23591</v>
      </c>
      <c r="BP175" s="75">
        <v>18942</v>
      </c>
      <c r="BQ175" s="75">
        <v>24596</v>
      </c>
      <c r="BR175" s="75">
        <v>19555</v>
      </c>
      <c r="BS175" s="75">
        <v>29190</v>
      </c>
      <c r="BT175" s="75">
        <v>16849</v>
      </c>
      <c r="BV175">
        <v>35021</v>
      </c>
      <c r="BW175">
        <v>20066</v>
      </c>
      <c r="BX175">
        <v>36268</v>
      </c>
      <c r="BY175">
        <v>20770</v>
      </c>
      <c r="BZ175">
        <v>34869</v>
      </c>
      <c r="CA175">
        <v>19823</v>
      </c>
      <c r="CB175">
        <v>32938</v>
      </c>
      <c r="CC175">
        <v>19109</v>
      </c>
      <c r="CE175">
        <v>59999</v>
      </c>
      <c r="CF175">
        <v>27195</v>
      </c>
      <c r="CG175" s="75">
        <v>52811</v>
      </c>
      <c r="CH175" s="75">
        <v>23061</v>
      </c>
      <c r="CI175" s="75">
        <v>56278</v>
      </c>
      <c r="CJ175" s="75">
        <v>23546</v>
      </c>
    </row>
    <row r="176" spans="1:88" x14ac:dyDescent="0.6">
      <c r="A176" s="32" t="s">
        <v>178</v>
      </c>
      <c r="AY176" s="75">
        <v>4247</v>
      </c>
      <c r="AZ176" s="75">
        <v>4327</v>
      </c>
      <c r="BA176" s="75">
        <v>13367</v>
      </c>
      <c r="BB176" s="75">
        <v>13740</v>
      </c>
      <c r="BD176" s="75">
        <v>11887</v>
      </c>
      <c r="BE176" s="75">
        <v>12410</v>
      </c>
      <c r="BF176" s="75">
        <v>15704</v>
      </c>
      <c r="BG176" s="75">
        <v>15427</v>
      </c>
      <c r="BH176" s="75">
        <v>15177</v>
      </c>
      <c r="BI176" s="75">
        <v>15271</v>
      </c>
      <c r="BJ176" s="75">
        <v>15034</v>
      </c>
      <c r="BK176" s="75">
        <v>14953</v>
      </c>
      <c r="BM176" s="75">
        <v>14472</v>
      </c>
      <c r="BN176" s="75">
        <v>13733</v>
      </c>
      <c r="BO176" s="75">
        <v>15668</v>
      </c>
      <c r="BP176" s="75">
        <v>15041</v>
      </c>
      <c r="BQ176" s="75">
        <v>17614</v>
      </c>
      <c r="BR176" s="75">
        <v>16308</v>
      </c>
      <c r="BS176" s="75">
        <v>26564</v>
      </c>
      <c r="BT176" s="75">
        <v>15400</v>
      </c>
      <c r="BV176">
        <v>29668</v>
      </c>
      <c r="BW176">
        <v>17308</v>
      </c>
      <c r="BX176">
        <v>30081</v>
      </c>
      <c r="BY176">
        <v>17469</v>
      </c>
      <c r="BZ176">
        <v>32886</v>
      </c>
      <c r="CA176">
        <v>19136</v>
      </c>
      <c r="CB176">
        <v>38457</v>
      </c>
      <c r="CC176">
        <v>22154</v>
      </c>
      <c r="CE176">
        <v>55152</v>
      </c>
      <c r="CF176">
        <v>25913</v>
      </c>
      <c r="CG176" s="75">
        <v>63321</v>
      </c>
      <c r="CH176" s="75">
        <v>26652</v>
      </c>
      <c r="CI176" s="75">
        <v>58557</v>
      </c>
      <c r="CJ176" s="75">
        <v>25440</v>
      </c>
    </row>
    <row r="177" spans="1:90" x14ac:dyDescent="0.6">
      <c r="A177" s="32" t="s">
        <v>179</v>
      </c>
      <c r="AY177">
        <v>550</v>
      </c>
      <c r="AZ177">
        <v>902</v>
      </c>
      <c r="BA177" s="75">
        <v>1031</v>
      </c>
      <c r="BB177" s="75">
        <v>1507</v>
      </c>
      <c r="BD177" s="75">
        <v>1290</v>
      </c>
      <c r="BE177" s="75">
        <v>2020</v>
      </c>
      <c r="BF177">
        <v>670</v>
      </c>
      <c r="BG177">
        <v>963</v>
      </c>
      <c r="BH177">
        <v>937</v>
      </c>
      <c r="BI177" s="75">
        <v>1352</v>
      </c>
      <c r="BJ177">
        <v>772</v>
      </c>
      <c r="BK177" s="75">
        <v>1070</v>
      </c>
      <c r="BM177">
        <v>733</v>
      </c>
      <c r="BN177" s="75">
        <v>1050</v>
      </c>
      <c r="BO177">
        <v>762</v>
      </c>
      <c r="BP177" s="75">
        <v>1030</v>
      </c>
      <c r="BQ177">
        <v>327</v>
      </c>
      <c r="BR177">
        <v>393</v>
      </c>
      <c r="BS177" s="75">
        <v>1043</v>
      </c>
      <c r="BT177">
        <v>700</v>
      </c>
      <c r="BV177">
        <v>1040</v>
      </c>
      <c r="BW177">
        <v>707</v>
      </c>
      <c r="BX177">
        <v>1662</v>
      </c>
      <c r="BY177">
        <v>1133</v>
      </c>
      <c r="BZ177">
        <v>1408</v>
      </c>
      <c r="CA177">
        <v>924</v>
      </c>
      <c r="CB177">
        <v>629</v>
      </c>
      <c r="CC177">
        <v>428</v>
      </c>
      <c r="CE177">
        <v>906</v>
      </c>
      <c r="CF177">
        <v>514</v>
      </c>
      <c r="CG177">
        <v>536</v>
      </c>
      <c r="CH177">
        <v>296</v>
      </c>
      <c r="CI177" s="75">
        <v>1082</v>
      </c>
      <c r="CJ177">
        <v>653</v>
      </c>
    </row>
    <row r="178" spans="1:90" x14ac:dyDescent="0.6">
      <c r="A178" s="33" t="s">
        <v>180</v>
      </c>
      <c r="B178" s="305">
        <v>67576</v>
      </c>
      <c r="C178" s="305">
        <v>35660</v>
      </c>
      <c r="D178" s="75">
        <v>60869</v>
      </c>
      <c r="E178" s="75">
        <v>31617</v>
      </c>
      <c r="F178" s="75">
        <v>61062</v>
      </c>
      <c r="G178" s="75">
        <v>35743</v>
      </c>
      <c r="H178" s="75">
        <v>64573</v>
      </c>
      <c r="I178" s="75">
        <v>37670</v>
      </c>
      <c r="K178" s="316">
        <v>61932</v>
      </c>
      <c r="L178" s="316">
        <v>35753</v>
      </c>
      <c r="M178" s="316">
        <v>59530</v>
      </c>
      <c r="N178" s="316">
        <v>34595</v>
      </c>
      <c r="O178" s="316">
        <v>58090</v>
      </c>
      <c r="P178" s="316">
        <v>27388</v>
      </c>
      <c r="Q178" s="316">
        <v>55959</v>
      </c>
      <c r="R178" s="316">
        <v>26358</v>
      </c>
      <c r="T178" s="316">
        <v>58564</v>
      </c>
      <c r="U178" s="316">
        <v>27703</v>
      </c>
      <c r="V178" s="316">
        <v>60584</v>
      </c>
      <c r="W178" s="316">
        <v>28666</v>
      </c>
      <c r="X178" s="316">
        <v>42888</v>
      </c>
      <c r="Y178" s="316">
        <v>19997</v>
      </c>
      <c r="Z178" s="316">
        <v>49699</v>
      </c>
      <c r="AA178" s="316">
        <v>23474</v>
      </c>
      <c r="AC178" s="316">
        <v>47851</v>
      </c>
      <c r="AD178" s="316">
        <v>22276</v>
      </c>
      <c r="AE178" s="316">
        <v>56808</v>
      </c>
      <c r="AF178" s="316">
        <v>26653</v>
      </c>
      <c r="AG178" s="316">
        <v>49295</v>
      </c>
      <c r="AH178" s="316">
        <v>22953</v>
      </c>
      <c r="AI178" s="316">
        <v>44187</v>
      </c>
      <c r="AJ178" s="316">
        <v>20427</v>
      </c>
      <c r="AL178" s="75">
        <v>50797</v>
      </c>
      <c r="AM178" s="75">
        <v>23479</v>
      </c>
      <c r="AN178" s="75">
        <v>47969</v>
      </c>
      <c r="AO178" s="75">
        <v>22366</v>
      </c>
      <c r="AP178" s="75">
        <v>44628</v>
      </c>
      <c r="AQ178" s="75">
        <v>20598</v>
      </c>
      <c r="AR178" s="75">
        <v>39880</v>
      </c>
      <c r="AS178" s="75">
        <v>18788</v>
      </c>
      <c r="AU178" s="309">
        <v>48347</v>
      </c>
      <c r="AV178" s="309">
        <v>22249</v>
      </c>
      <c r="AW178" s="309">
        <v>47042</v>
      </c>
      <c r="AX178" s="309">
        <v>21637</v>
      </c>
      <c r="AY178" s="75">
        <v>46289</v>
      </c>
      <c r="AZ178" s="75">
        <v>21143</v>
      </c>
      <c r="BA178" s="75">
        <v>45300</v>
      </c>
      <c r="BB178" s="75">
        <v>21312</v>
      </c>
      <c r="BD178" s="75">
        <v>39174</v>
      </c>
      <c r="BE178" s="75">
        <v>18025</v>
      </c>
      <c r="BF178" s="75">
        <v>48592</v>
      </c>
      <c r="BG178" s="75">
        <v>22441</v>
      </c>
      <c r="BH178" s="75">
        <v>46334</v>
      </c>
      <c r="BI178" s="75">
        <v>21367</v>
      </c>
      <c r="BJ178" s="75">
        <v>46598</v>
      </c>
      <c r="BK178" s="75">
        <v>21647</v>
      </c>
      <c r="BM178" s="75">
        <v>46419</v>
      </c>
      <c r="BN178" s="75">
        <v>21357</v>
      </c>
      <c r="BO178" s="75">
        <v>53648</v>
      </c>
      <c r="BP178" s="75">
        <v>24958</v>
      </c>
      <c r="BQ178" s="75">
        <v>45714</v>
      </c>
      <c r="BR178" s="75">
        <v>21146</v>
      </c>
      <c r="BS178" s="75">
        <v>53434</v>
      </c>
      <c r="BT178" s="75">
        <v>21945</v>
      </c>
      <c r="BV178">
        <v>46952</v>
      </c>
      <c r="BW178">
        <v>18983</v>
      </c>
      <c r="BX178">
        <v>65114</v>
      </c>
      <c r="BY178">
        <v>27012</v>
      </c>
      <c r="BZ178">
        <v>61842</v>
      </c>
      <c r="CA178">
        <v>25193</v>
      </c>
      <c r="CB178">
        <v>54770</v>
      </c>
      <c r="CC178">
        <v>22638</v>
      </c>
      <c r="CE178">
        <v>78667</v>
      </c>
      <c r="CF178">
        <v>34697</v>
      </c>
      <c r="CG178" s="75">
        <v>73700</v>
      </c>
      <c r="CH178" s="75">
        <v>32597</v>
      </c>
      <c r="CI178" s="75">
        <v>79754</v>
      </c>
      <c r="CJ178" s="75">
        <v>35061</v>
      </c>
    </row>
    <row r="179" spans="1:90" x14ac:dyDescent="0.6">
      <c r="A179" s="33" t="s">
        <v>181</v>
      </c>
      <c r="B179" s="305">
        <v>4507</v>
      </c>
      <c r="C179" s="305">
        <v>90147</v>
      </c>
      <c r="D179" s="75">
        <v>4204</v>
      </c>
      <c r="E179" s="75">
        <v>84079</v>
      </c>
      <c r="F179" s="75">
        <v>5605</v>
      </c>
      <c r="G179" s="75">
        <v>112094</v>
      </c>
      <c r="H179" s="75">
        <v>4525</v>
      </c>
      <c r="I179" s="75">
        <v>90496</v>
      </c>
      <c r="K179" s="316">
        <v>4931</v>
      </c>
      <c r="L179" s="316">
        <v>98569</v>
      </c>
      <c r="M179" s="316">
        <v>4813</v>
      </c>
      <c r="N179" s="316">
        <v>96209</v>
      </c>
      <c r="O179" s="316">
        <v>4980</v>
      </c>
      <c r="P179" s="316">
        <v>99562</v>
      </c>
      <c r="Q179" s="316">
        <v>3542</v>
      </c>
      <c r="R179" s="316">
        <v>70815</v>
      </c>
      <c r="T179" s="316">
        <v>4343</v>
      </c>
      <c r="U179" s="316">
        <v>86869</v>
      </c>
      <c r="V179" s="316">
        <v>4098</v>
      </c>
      <c r="W179" s="316">
        <v>81962</v>
      </c>
      <c r="X179" s="316">
        <v>4735</v>
      </c>
      <c r="Y179" s="316">
        <v>94697</v>
      </c>
      <c r="Z179" s="316">
        <v>3515</v>
      </c>
      <c r="AA179" s="316">
        <v>70297</v>
      </c>
      <c r="AC179" s="316">
        <v>4503</v>
      </c>
      <c r="AD179" s="316">
        <v>90060</v>
      </c>
      <c r="AE179" s="316">
        <v>4354</v>
      </c>
      <c r="AF179" s="316">
        <v>87083</v>
      </c>
      <c r="AG179" s="316">
        <v>4668</v>
      </c>
      <c r="AH179" s="316">
        <v>93364</v>
      </c>
      <c r="AI179" s="316">
        <v>3397</v>
      </c>
      <c r="AJ179" s="316">
        <v>67943</v>
      </c>
      <c r="AL179" s="75">
        <v>4259</v>
      </c>
      <c r="AM179" s="75">
        <v>85186</v>
      </c>
      <c r="AN179" s="75">
        <v>4227</v>
      </c>
      <c r="AO179" s="75">
        <v>84546</v>
      </c>
      <c r="AP179" s="75">
        <v>4101</v>
      </c>
      <c r="AQ179" s="75">
        <v>82012</v>
      </c>
      <c r="AR179" s="75">
        <v>3333</v>
      </c>
      <c r="AS179" s="75">
        <v>66668</v>
      </c>
      <c r="AU179" s="309">
        <v>4149</v>
      </c>
      <c r="AV179" s="309">
        <v>82970</v>
      </c>
      <c r="AW179" s="309">
        <v>3683</v>
      </c>
      <c r="AX179" s="309">
        <v>73670</v>
      </c>
      <c r="AY179" s="75">
        <v>115933</v>
      </c>
      <c r="AZ179" s="75">
        <v>109107</v>
      </c>
      <c r="BA179" s="75">
        <v>95500</v>
      </c>
      <c r="BB179" s="75">
        <v>87383</v>
      </c>
      <c r="BD179" s="75">
        <v>118771</v>
      </c>
      <c r="BE179" s="75">
        <v>109448</v>
      </c>
      <c r="BF179" s="75">
        <v>107118</v>
      </c>
      <c r="BG179" s="75">
        <v>98753</v>
      </c>
      <c r="BH179" s="75">
        <v>141085</v>
      </c>
      <c r="BI179" s="75">
        <v>126715</v>
      </c>
      <c r="BJ179" s="75">
        <v>113385</v>
      </c>
      <c r="BK179" s="75">
        <v>101865</v>
      </c>
      <c r="BM179" s="75">
        <v>140069</v>
      </c>
      <c r="BN179" s="75">
        <v>125942</v>
      </c>
      <c r="BO179" s="75">
        <v>116041</v>
      </c>
      <c r="BP179" s="75">
        <v>109976</v>
      </c>
      <c r="BQ179" s="75">
        <v>113039</v>
      </c>
      <c r="BR179" s="75">
        <v>101435</v>
      </c>
      <c r="BS179" s="75">
        <v>187993</v>
      </c>
      <c r="BT179" s="75">
        <v>106500</v>
      </c>
      <c r="BV179">
        <v>211676</v>
      </c>
      <c r="BW179">
        <v>120325</v>
      </c>
      <c r="BX179">
        <v>168213</v>
      </c>
      <c r="BY179">
        <v>95934</v>
      </c>
      <c r="BZ179">
        <v>256683</v>
      </c>
      <c r="CA179">
        <v>144270</v>
      </c>
      <c r="CB179">
        <v>217401</v>
      </c>
      <c r="CC179">
        <v>123417</v>
      </c>
      <c r="CE179">
        <v>574998</v>
      </c>
      <c r="CF179">
        <v>263556</v>
      </c>
      <c r="CG179" s="75">
        <v>671838</v>
      </c>
      <c r="CH179" s="75">
        <v>277219</v>
      </c>
      <c r="CI179" s="75">
        <v>623542</v>
      </c>
      <c r="CJ179" s="75">
        <v>254200</v>
      </c>
    </row>
    <row r="180" spans="1:90" x14ac:dyDescent="0.6">
      <c r="A180" s="32" t="s">
        <v>182</v>
      </c>
      <c r="AY180" s="75">
        <v>35816</v>
      </c>
      <c r="AZ180" s="75">
        <v>33365</v>
      </c>
      <c r="BA180" s="75">
        <v>29580</v>
      </c>
      <c r="BB180" s="75">
        <v>27923</v>
      </c>
      <c r="BD180" s="75">
        <v>36572</v>
      </c>
      <c r="BE180" s="75">
        <v>35030</v>
      </c>
      <c r="BF180" s="75">
        <v>35228</v>
      </c>
      <c r="BG180" s="75">
        <v>33483</v>
      </c>
      <c r="BH180" s="75">
        <v>43004</v>
      </c>
      <c r="BI180" s="75">
        <v>39268</v>
      </c>
      <c r="BJ180" s="75">
        <v>31703</v>
      </c>
      <c r="BK180" s="75">
        <v>28777</v>
      </c>
      <c r="BM180" s="75">
        <v>37750</v>
      </c>
      <c r="BN180" s="75">
        <v>34594</v>
      </c>
      <c r="BO180" s="75">
        <v>39818</v>
      </c>
      <c r="BP180" s="75">
        <v>35934</v>
      </c>
      <c r="BQ180" s="75">
        <v>38669</v>
      </c>
      <c r="BR180" s="75">
        <v>34964</v>
      </c>
      <c r="BS180" s="75">
        <v>49198</v>
      </c>
      <c r="BT180" s="75">
        <v>27429</v>
      </c>
      <c r="BV180">
        <v>66966</v>
      </c>
      <c r="BW180">
        <v>37838</v>
      </c>
      <c r="BX180">
        <v>71946</v>
      </c>
      <c r="BY180">
        <v>40697</v>
      </c>
      <c r="BZ180">
        <v>76514</v>
      </c>
      <c r="CA180">
        <v>42909</v>
      </c>
      <c r="CB180">
        <v>51559</v>
      </c>
      <c r="CC180">
        <v>28737</v>
      </c>
      <c r="CE180">
        <v>123260</v>
      </c>
      <c r="CF180">
        <v>56653</v>
      </c>
      <c r="CG180" s="75">
        <v>133190</v>
      </c>
      <c r="CH180" s="75">
        <v>54934</v>
      </c>
      <c r="CI180" s="75">
        <v>141975</v>
      </c>
      <c r="CJ180" s="75">
        <v>58574</v>
      </c>
    </row>
    <row r="181" spans="1:90" x14ac:dyDescent="0.6">
      <c r="A181" s="33" t="s">
        <v>183</v>
      </c>
      <c r="B181" s="305">
        <v>1442</v>
      </c>
      <c r="C181" s="305">
        <v>28836</v>
      </c>
      <c r="D181" s="75">
        <v>1525</v>
      </c>
      <c r="E181" s="75">
        <v>30498</v>
      </c>
      <c r="F181" s="75">
        <v>1777</v>
      </c>
      <c r="G181" s="75">
        <v>35533</v>
      </c>
      <c r="H181" s="75">
        <v>1474</v>
      </c>
      <c r="I181" s="75">
        <v>29472</v>
      </c>
      <c r="K181" s="316">
        <v>1609</v>
      </c>
      <c r="L181" s="316">
        <v>32146</v>
      </c>
      <c r="M181" s="316">
        <v>1714</v>
      </c>
      <c r="N181" s="316">
        <v>34260</v>
      </c>
      <c r="O181" s="316">
        <v>1574</v>
      </c>
      <c r="P181" s="316">
        <v>31459</v>
      </c>
      <c r="Q181" s="316">
        <v>1282</v>
      </c>
      <c r="R181" s="316">
        <v>25615</v>
      </c>
      <c r="T181" s="316">
        <v>1313</v>
      </c>
      <c r="U181" s="316">
        <v>26269</v>
      </c>
      <c r="V181" s="316">
        <v>1434</v>
      </c>
      <c r="W181" s="316">
        <v>28673</v>
      </c>
      <c r="X181" s="316">
        <v>1470</v>
      </c>
      <c r="Y181" s="316">
        <v>29395</v>
      </c>
      <c r="Z181" s="316">
        <v>1327</v>
      </c>
      <c r="AA181" s="316">
        <v>26540</v>
      </c>
      <c r="AC181" s="316">
        <v>1366</v>
      </c>
      <c r="AD181" s="316">
        <v>27316</v>
      </c>
      <c r="AE181" s="316">
        <v>1638</v>
      </c>
      <c r="AF181" s="316">
        <v>32756</v>
      </c>
      <c r="AG181" s="316">
        <v>1701</v>
      </c>
      <c r="AH181" s="316">
        <v>34028</v>
      </c>
      <c r="AI181" s="316">
        <v>1378</v>
      </c>
      <c r="AJ181" s="316">
        <v>27569</v>
      </c>
      <c r="AL181" s="75">
        <v>1662</v>
      </c>
      <c r="AM181" s="75">
        <v>33232</v>
      </c>
      <c r="AN181" s="75">
        <v>1684</v>
      </c>
      <c r="AO181" s="75">
        <v>33673</v>
      </c>
      <c r="AP181" s="75">
        <v>1803</v>
      </c>
      <c r="AQ181" s="75">
        <v>36059</v>
      </c>
      <c r="AR181" s="75">
        <v>1487</v>
      </c>
      <c r="AS181" s="75">
        <v>29742</v>
      </c>
      <c r="AU181" s="309">
        <v>1640</v>
      </c>
      <c r="AV181" s="309">
        <v>32801</v>
      </c>
      <c r="AW181" s="309">
        <v>1575</v>
      </c>
      <c r="AX181" s="309">
        <v>31505</v>
      </c>
      <c r="AY181" s="75">
        <v>42685</v>
      </c>
      <c r="AZ181" s="75">
        <v>36047</v>
      </c>
      <c r="BA181" s="75">
        <v>40059</v>
      </c>
      <c r="BB181" s="75">
        <v>34816</v>
      </c>
      <c r="BD181" s="75">
        <v>41389</v>
      </c>
      <c r="BE181" s="75">
        <v>34789</v>
      </c>
      <c r="BF181" s="75">
        <v>47037</v>
      </c>
      <c r="BG181" s="75">
        <v>40076</v>
      </c>
      <c r="BH181" s="75">
        <v>49352</v>
      </c>
      <c r="BI181" s="75">
        <v>41894</v>
      </c>
      <c r="BJ181" s="75">
        <v>46141</v>
      </c>
      <c r="BK181" s="75">
        <v>38811</v>
      </c>
      <c r="BM181" s="75">
        <v>45439</v>
      </c>
      <c r="BN181" s="75">
        <v>38172</v>
      </c>
      <c r="BO181" s="75">
        <v>52470</v>
      </c>
      <c r="BP181" s="75">
        <v>43761</v>
      </c>
      <c r="BQ181" s="75">
        <v>54847</v>
      </c>
      <c r="BR181" s="75">
        <v>47096</v>
      </c>
      <c r="BS181" s="75">
        <v>76344</v>
      </c>
      <c r="BT181" s="75">
        <v>42026</v>
      </c>
      <c r="BV181">
        <v>86277</v>
      </c>
      <c r="BW181">
        <v>48598</v>
      </c>
      <c r="BX181">
        <v>74453</v>
      </c>
      <c r="BY181">
        <v>41756</v>
      </c>
      <c r="BZ181">
        <v>95108</v>
      </c>
      <c r="CA181">
        <v>53169</v>
      </c>
      <c r="CB181">
        <v>77954</v>
      </c>
      <c r="CC181">
        <v>44754</v>
      </c>
      <c r="CE181">
        <v>133287</v>
      </c>
      <c r="CF181">
        <v>58276</v>
      </c>
      <c r="CG181" s="75">
        <v>147148</v>
      </c>
      <c r="CH181" s="75">
        <v>61939</v>
      </c>
      <c r="CI181" s="75">
        <v>148769</v>
      </c>
      <c r="CJ181" s="75">
        <v>60712</v>
      </c>
    </row>
    <row r="182" spans="1:90" x14ac:dyDescent="0.6">
      <c r="A182" s="32" t="s">
        <v>332</v>
      </c>
      <c r="AY182" s="75">
        <v>11262</v>
      </c>
      <c r="AZ182" s="75">
        <v>8671</v>
      </c>
      <c r="BA182" s="75">
        <v>23430</v>
      </c>
      <c r="BB182" s="75">
        <v>18641</v>
      </c>
      <c r="BD182" s="75">
        <v>25452</v>
      </c>
      <c r="BE182" s="75">
        <v>19767</v>
      </c>
      <c r="BF182" s="75">
        <v>23776</v>
      </c>
      <c r="BG182" s="75">
        <v>18369</v>
      </c>
      <c r="BH182" s="75">
        <v>27977</v>
      </c>
      <c r="BI182" s="75">
        <v>22108</v>
      </c>
      <c r="BJ182" s="75">
        <v>23768</v>
      </c>
      <c r="BK182" s="75">
        <v>19013</v>
      </c>
      <c r="BM182" s="75">
        <v>28404</v>
      </c>
      <c r="BN182" s="75">
        <v>23041</v>
      </c>
      <c r="BO182" s="75">
        <v>29564</v>
      </c>
      <c r="BP182" s="75">
        <v>24284</v>
      </c>
      <c r="BQ182" s="75">
        <v>28903</v>
      </c>
      <c r="BR182" s="75">
        <v>23350</v>
      </c>
      <c r="BS182" s="75">
        <v>33310</v>
      </c>
      <c r="BT182" s="75">
        <v>18903</v>
      </c>
      <c r="BV182">
        <v>41532</v>
      </c>
      <c r="BW182">
        <v>23735</v>
      </c>
      <c r="BX182">
        <v>41871</v>
      </c>
      <c r="BY182">
        <v>23869</v>
      </c>
      <c r="BZ182">
        <v>41726</v>
      </c>
      <c r="CA182">
        <v>23278</v>
      </c>
      <c r="CB182">
        <v>39947</v>
      </c>
      <c r="CC182">
        <v>23072</v>
      </c>
      <c r="CE182">
        <v>101668</v>
      </c>
      <c r="CF182">
        <v>50198</v>
      </c>
      <c r="CG182" s="75">
        <v>73620</v>
      </c>
      <c r="CH182" s="75">
        <v>30444</v>
      </c>
      <c r="CI182" s="75">
        <v>71985</v>
      </c>
      <c r="CJ182" s="75">
        <v>29840</v>
      </c>
    </row>
    <row r="183" spans="1:90" x14ac:dyDescent="0.6">
      <c r="A183" s="32" t="s">
        <v>185</v>
      </c>
      <c r="AY183">
        <v>0</v>
      </c>
      <c r="AZ183">
        <v>0</v>
      </c>
      <c r="BA183">
        <v>0</v>
      </c>
      <c r="BB183">
        <v>0</v>
      </c>
      <c r="BD183">
        <v>0</v>
      </c>
      <c r="BE183">
        <v>0</v>
      </c>
      <c r="BM183">
        <v>24</v>
      </c>
      <c r="BN183">
        <v>39</v>
      </c>
      <c r="BO183">
        <v>0</v>
      </c>
      <c r="BP183">
        <v>0</v>
      </c>
      <c r="BQ183">
        <v>0</v>
      </c>
      <c r="BR183">
        <v>0</v>
      </c>
      <c r="CE183">
        <v>91</v>
      </c>
      <c r="CF183">
        <v>91</v>
      </c>
      <c r="CG183">
        <v>100</v>
      </c>
      <c r="CH183">
        <v>100</v>
      </c>
      <c r="CI183" s="75">
        <v>1346</v>
      </c>
      <c r="CJ183">
        <v>664</v>
      </c>
    </row>
    <row r="184" spans="1:90" x14ac:dyDescent="0.6">
      <c r="A184" s="33" t="s">
        <v>186</v>
      </c>
      <c r="B184" s="305">
        <v>1837</v>
      </c>
      <c r="C184" s="305">
        <v>36737</v>
      </c>
      <c r="D184" s="75">
        <v>1806</v>
      </c>
      <c r="E184" s="75">
        <v>36114</v>
      </c>
      <c r="F184" s="75">
        <v>2046</v>
      </c>
      <c r="G184" s="75">
        <v>40914</v>
      </c>
      <c r="H184" s="75">
        <v>1737</v>
      </c>
      <c r="I184" s="75">
        <v>34748</v>
      </c>
      <c r="K184" s="316">
        <v>2218</v>
      </c>
      <c r="L184" s="316">
        <v>44322</v>
      </c>
      <c r="M184" s="316">
        <v>2182</v>
      </c>
      <c r="N184" s="316">
        <v>43603</v>
      </c>
      <c r="O184" s="316">
        <v>1864</v>
      </c>
      <c r="P184" s="316">
        <v>37238</v>
      </c>
      <c r="Q184" s="316">
        <v>1290</v>
      </c>
      <c r="R184" s="316">
        <v>25766</v>
      </c>
      <c r="T184" s="316">
        <v>1682</v>
      </c>
      <c r="U184" s="316">
        <v>33643</v>
      </c>
      <c r="V184" s="316">
        <v>1777</v>
      </c>
      <c r="W184" s="316">
        <v>35544</v>
      </c>
      <c r="X184" s="316">
        <v>1774</v>
      </c>
      <c r="Y184" s="316">
        <v>35487</v>
      </c>
      <c r="Z184" s="316">
        <v>1257</v>
      </c>
      <c r="AA184" s="316">
        <v>25137</v>
      </c>
      <c r="AC184" s="316">
        <v>1557</v>
      </c>
      <c r="AD184" s="316">
        <v>31142</v>
      </c>
      <c r="AE184" s="316">
        <v>1775</v>
      </c>
      <c r="AF184" s="316">
        <v>35508</v>
      </c>
      <c r="AG184" s="316">
        <v>1915</v>
      </c>
      <c r="AH184" s="316">
        <v>38302</v>
      </c>
      <c r="AI184" s="316">
        <v>1475</v>
      </c>
      <c r="AJ184" s="316">
        <v>29504</v>
      </c>
      <c r="AL184" s="75">
        <v>1701</v>
      </c>
      <c r="AM184" s="75">
        <v>34018</v>
      </c>
      <c r="AN184" s="75">
        <v>1870</v>
      </c>
      <c r="AO184" s="75">
        <v>37405</v>
      </c>
      <c r="AP184" s="75">
        <v>2048</v>
      </c>
      <c r="AQ184" s="75">
        <v>40954</v>
      </c>
      <c r="AR184" s="75">
        <v>1565</v>
      </c>
      <c r="AS184" s="75">
        <v>31304</v>
      </c>
      <c r="AU184" s="309">
        <v>1826</v>
      </c>
      <c r="AV184" s="309">
        <v>36529</v>
      </c>
      <c r="AW184" s="309">
        <v>1611</v>
      </c>
      <c r="AX184" s="309">
        <v>32229</v>
      </c>
      <c r="AY184" s="75">
        <v>69148</v>
      </c>
      <c r="AZ184" s="75">
        <v>55822</v>
      </c>
      <c r="BA184" s="75">
        <v>57504</v>
      </c>
      <c r="BB184" s="75">
        <v>46036</v>
      </c>
      <c r="BD184" s="75">
        <v>66183</v>
      </c>
      <c r="BE184" s="75">
        <v>53941</v>
      </c>
      <c r="BF184" s="75">
        <v>71935</v>
      </c>
      <c r="BG184" s="75">
        <v>58761</v>
      </c>
      <c r="BH184" s="75">
        <v>67516</v>
      </c>
      <c r="BI184" s="75">
        <v>54859</v>
      </c>
      <c r="BJ184" s="75">
        <v>59443</v>
      </c>
      <c r="BK184" s="75">
        <v>47821</v>
      </c>
      <c r="BM184" s="75">
        <v>64410</v>
      </c>
      <c r="BN184" s="75">
        <v>51693</v>
      </c>
      <c r="BO184" s="75">
        <v>63482</v>
      </c>
      <c r="BP184" s="75">
        <v>50899</v>
      </c>
      <c r="BQ184" s="75">
        <v>59841</v>
      </c>
      <c r="BR184" s="75">
        <v>48074</v>
      </c>
      <c r="BS184" s="75">
        <v>101923</v>
      </c>
      <c r="BT184" s="75">
        <v>56038</v>
      </c>
      <c r="BV184">
        <v>106068</v>
      </c>
      <c r="BW184">
        <v>58747</v>
      </c>
      <c r="BX184">
        <v>113973</v>
      </c>
      <c r="BY184">
        <v>62737</v>
      </c>
      <c r="BZ184">
        <v>108448</v>
      </c>
      <c r="CA184">
        <v>59518</v>
      </c>
      <c r="CB184">
        <v>103865</v>
      </c>
      <c r="CC184">
        <v>57284</v>
      </c>
      <c r="CE184">
        <v>157423</v>
      </c>
      <c r="CF184">
        <v>91300</v>
      </c>
      <c r="CG184" s="75">
        <v>135842</v>
      </c>
      <c r="CH184" s="75">
        <v>78107</v>
      </c>
      <c r="CI184" s="75">
        <v>131006</v>
      </c>
      <c r="CJ184" s="75">
        <v>75208</v>
      </c>
    </row>
    <row r="185" spans="1:90" x14ac:dyDescent="0.6">
      <c r="A185" s="32" t="s">
        <v>187</v>
      </c>
      <c r="AY185" s="75">
        <v>77292</v>
      </c>
      <c r="AZ185" s="75">
        <v>57450</v>
      </c>
      <c r="BA185" s="75">
        <v>68281</v>
      </c>
      <c r="BB185" s="75">
        <v>52569</v>
      </c>
      <c r="BD185" s="75">
        <v>77993</v>
      </c>
      <c r="BE185" s="75">
        <v>58502</v>
      </c>
      <c r="BF185" s="75">
        <v>77779</v>
      </c>
      <c r="BG185" s="75">
        <v>58367</v>
      </c>
      <c r="BH185" s="75">
        <v>83401</v>
      </c>
      <c r="BI185" s="75">
        <v>63813</v>
      </c>
      <c r="BJ185" s="75">
        <v>78996</v>
      </c>
      <c r="BK185" s="75">
        <v>58974</v>
      </c>
      <c r="BM185" s="75">
        <v>80433</v>
      </c>
      <c r="BN185" s="75">
        <v>60292</v>
      </c>
      <c r="BO185" s="75">
        <v>86153</v>
      </c>
      <c r="BP185" s="75">
        <v>63713</v>
      </c>
      <c r="BQ185" s="75">
        <v>80232</v>
      </c>
      <c r="BR185" s="75">
        <v>60407</v>
      </c>
      <c r="BS185" s="75">
        <v>106100</v>
      </c>
      <c r="BT185" s="75">
        <v>60677</v>
      </c>
      <c r="BV185">
        <v>121869</v>
      </c>
      <c r="BW185">
        <v>69097</v>
      </c>
      <c r="BX185">
        <v>100223</v>
      </c>
      <c r="BY185">
        <v>55469</v>
      </c>
      <c r="BZ185">
        <v>111334</v>
      </c>
      <c r="CA185">
        <v>63195</v>
      </c>
      <c r="CB185">
        <v>98601</v>
      </c>
      <c r="CC185">
        <v>55907</v>
      </c>
      <c r="CE185">
        <v>201973</v>
      </c>
      <c r="CF185">
        <v>91841</v>
      </c>
      <c r="CG185" s="75">
        <v>196289</v>
      </c>
      <c r="CH185" s="75">
        <v>81625</v>
      </c>
      <c r="CI185" s="75">
        <v>216919</v>
      </c>
      <c r="CJ185" s="75">
        <v>91463</v>
      </c>
    </row>
    <row r="186" spans="1:90" x14ac:dyDescent="0.6">
      <c r="A186" s="33" t="s">
        <v>188</v>
      </c>
      <c r="B186" s="305">
        <v>2209</v>
      </c>
      <c r="C186" s="305">
        <v>44179</v>
      </c>
      <c r="D186" s="75">
        <v>2243</v>
      </c>
      <c r="E186" s="75">
        <v>44867</v>
      </c>
      <c r="F186" s="75">
        <v>2525</v>
      </c>
      <c r="G186" s="75">
        <v>50499</v>
      </c>
      <c r="H186" s="75">
        <v>2435</v>
      </c>
      <c r="I186" s="75">
        <v>48695</v>
      </c>
      <c r="K186" s="316">
        <v>2419</v>
      </c>
      <c r="L186" s="316">
        <v>48346</v>
      </c>
      <c r="M186" s="316">
        <v>2706</v>
      </c>
      <c r="N186" s="316">
        <v>54091</v>
      </c>
      <c r="O186" s="316">
        <v>2139</v>
      </c>
      <c r="P186" s="316">
        <v>42771</v>
      </c>
      <c r="Q186" s="316">
        <v>1952</v>
      </c>
      <c r="R186" s="316">
        <v>39013</v>
      </c>
      <c r="T186" s="316">
        <v>2219</v>
      </c>
      <c r="U186" s="316">
        <v>44388</v>
      </c>
      <c r="V186" s="316">
        <v>1991</v>
      </c>
      <c r="W186" s="316">
        <v>39814</v>
      </c>
      <c r="X186" s="316">
        <v>2175</v>
      </c>
      <c r="Y186" s="316">
        <v>43502</v>
      </c>
      <c r="Z186" s="316">
        <v>1897</v>
      </c>
      <c r="AA186" s="316">
        <v>37936</v>
      </c>
      <c r="AC186" s="316">
        <v>1781</v>
      </c>
      <c r="AD186" s="316">
        <v>35628</v>
      </c>
      <c r="AE186" s="316">
        <v>1989</v>
      </c>
      <c r="AF186" s="316">
        <v>39777</v>
      </c>
      <c r="AG186" s="316">
        <v>2369</v>
      </c>
      <c r="AH186" s="316">
        <v>47388</v>
      </c>
      <c r="AI186" s="316">
        <v>2270</v>
      </c>
      <c r="AJ186" s="316">
        <v>45392</v>
      </c>
      <c r="AL186" s="75">
        <v>1942</v>
      </c>
      <c r="AM186" s="75">
        <v>38836</v>
      </c>
      <c r="AN186" s="75">
        <v>1863</v>
      </c>
      <c r="AO186" s="75">
        <v>37258</v>
      </c>
      <c r="AP186" s="75">
        <v>2118</v>
      </c>
      <c r="AQ186" s="75">
        <v>42351</v>
      </c>
      <c r="AR186" s="75">
        <v>2083</v>
      </c>
      <c r="AS186" s="75">
        <v>41661</v>
      </c>
      <c r="AU186" s="309">
        <v>2165</v>
      </c>
      <c r="AV186" s="309">
        <v>43297</v>
      </c>
      <c r="AW186" s="309">
        <v>2153</v>
      </c>
      <c r="AX186" s="309">
        <v>43050</v>
      </c>
      <c r="AY186" s="75">
        <v>64025</v>
      </c>
      <c r="AZ186" s="75">
        <v>51288</v>
      </c>
      <c r="BA186" s="75">
        <v>57914</v>
      </c>
      <c r="BB186" s="75">
        <v>47235</v>
      </c>
      <c r="BD186" s="75">
        <v>58282</v>
      </c>
      <c r="BE186" s="75">
        <v>46513</v>
      </c>
      <c r="BF186" s="75">
        <v>58531</v>
      </c>
      <c r="BG186" s="75">
        <v>47943</v>
      </c>
      <c r="BH186" s="75">
        <v>63237</v>
      </c>
      <c r="BI186" s="75">
        <v>50517</v>
      </c>
      <c r="BJ186" s="75">
        <v>57950</v>
      </c>
      <c r="BK186" s="75">
        <v>47866</v>
      </c>
      <c r="BM186" s="75">
        <v>63277</v>
      </c>
      <c r="BN186" s="75">
        <v>51270</v>
      </c>
      <c r="BO186" s="75">
        <v>69263</v>
      </c>
      <c r="BP186" s="75">
        <v>55224</v>
      </c>
      <c r="BQ186" s="75">
        <v>65893</v>
      </c>
      <c r="BR186" s="75">
        <v>52134</v>
      </c>
      <c r="BS186" s="75">
        <v>101975</v>
      </c>
      <c r="BT186" s="75">
        <v>58411</v>
      </c>
      <c r="BV186">
        <v>93293</v>
      </c>
      <c r="BW186">
        <v>53012</v>
      </c>
      <c r="BX186">
        <v>95314</v>
      </c>
      <c r="BY186">
        <v>54785</v>
      </c>
      <c r="BZ186">
        <v>113607</v>
      </c>
      <c r="CA186">
        <v>64750</v>
      </c>
      <c r="CB186">
        <v>109874</v>
      </c>
      <c r="CC186">
        <v>62701</v>
      </c>
      <c r="CE186">
        <v>199947</v>
      </c>
      <c r="CF186">
        <v>91564</v>
      </c>
      <c r="CG186" s="75">
        <v>177980</v>
      </c>
      <c r="CH186" s="75">
        <v>73483</v>
      </c>
      <c r="CI186" s="75">
        <v>180546</v>
      </c>
      <c r="CJ186" s="75">
        <v>76135</v>
      </c>
    </row>
    <row r="187" spans="1:90" x14ac:dyDescent="0.6">
      <c r="A187" s="3"/>
    </row>
    <row r="188" spans="1:90" x14ac:dyDescent="0.6">
      <c r="A188" s="190" t="s">
        <v>189</v>
      </c>
      <c r="B188" s="305">
        <v>242950</v>
      </c>
      <c r="C188" s="305">
        <v>158808</v>
      </c>
      <c r="D188" s="75">
        <v>188095</v>
      </c>
      <c r="E188" s="75">
        <v>103551</v>
      </c>
      <c r="F188" s="75">
        <v>253792</v>
      </c>
      <c r="G188" s="75">
        <v>129249</v>
      </c>
      <c r="H188" s="75">
        <v>293221</v>
      </c>
      <c r="I188" s="75">
        <v>172129</v>
      </c>
      <c r="K188" s="316">
        <v>391237</v>
      </c>
      <c r="L188" s="316">
        <v>231188</v>
      </c>
      <c r="M188" s="316">
        <v>277880</v>
      </c>
      <c r="N188" s="316">
        <v>147221</v>
      </c>
      <c r="O188" s="316">
        <v>333699</v>
      </c>
      <c r="P188" s="316">
        <v>178717</v>
      </c>
      <c r="Q188" s="316">
        <v>328007</v>
      </c>
      <c r="R188" s="316">
        <v>180865</v>
      </c>
      <c r="T188" s="316">
        <v>385849</v>
      </c>
      <c r="U188" s="316">
        <v>215379</v>
      </c>
      <c r="V188" s="316">
        <v>299863</v>
      </c>
      <c r="W188" s="316">
        <v>156411</v>
      </c>
      <c r="X188" s="316">
        <v>328933</v>
      </c>
      <c r="Y188" s="316">
        <v>176684</v>
      </c>
      <c r="Z188" s="316">
        <v>352302</v>
      </c>
      <c r="AA188" s="316">
        <v>195733</v>
      </c>
      <c r="AC188" s="316">
        <v>387271</v>
      </c>
      <c r="AD188" s="316">
        <v>219308</v>
      </c>
      <c r="AE188" s="316">
        <v>313714</v>
      </c>
      <c r="AF188" s="316">
        <v>168410</v>
      </c>
      <c r="AG188" s="316">
        <v>307653</v>
      </c>
      <c r="AH188" s="316">
        <v>165249</v>
      </c>
      <c r="AI188" s="316">
        <v>380098</v>
      </c>
      <c r="AJ188" s="316">
        <v>213539</v>
      </c>
      <c r="AL188" s="75">
        <v>374045</v>
      </c>
      <c r="AM188" s="75">
        <v>209391</v>
      </c>
      <c r="AN188" s="75">
        <v>242821</v>
      </c>
      <c r="AO188" s="75">
        <v>124328</v>
      </c>
      <c r="AP188" s="75">
        <v>285578</v>
      </c>
      <c r="AQ188" s="75">
        <v>153052</v>
      </c>
      <c r="AR188" s="75">
        <v>349801</v>
      </c>
      <c r="AS188" s="75">
        <v>191987</v>
      </c>
      <c r="AU188" s="309">
        <v>382323</v>
      </c>
      <c r="AV188" s="309">
        <v>216833</v>
      </c>
      <c r="AW188" s="309">
        <v>275899</v>
      </c>
      <c r="AX188" s="309">
        <v>147976</v>
      </c>
      <c r="AY188" s="75">
        <v>238673</v>
      </c>
      <c r="AZ188" s="75">
        <v>126654</v>
      </c>
      <c r="BA188" s="75">
        <v>354666</v>
      </c>
      <c r="BB188" s="75">
        <v>193181</v>
      </c>
      <c r="BD188" s="75">
        <v>392060</v>
      </c>
      <c r="BE188" s="75">
        <v>223545</v>
      </c>
      <c r="BF188" s="75">
        <v>285445</v>
      </c>
      <c r="BG188" s="75">
        <v>158661</v>
      </c>
      <c r="BH188" s="75">
        <v>298566</v>
      </c>
      <c r="BI188" s="75">
        <v>167315</v>
      </c>
      <c r="BJ188" s="75">
        <v>375748</v>
      </c>
      <c r="BK188" s="75">
        <v>202473</v>
      </c>
      <c r="BM188" s="75">
        <v>415333</v>
      </c>
      <c r="BN188" s="75">
        <v>234441</v>
      </c>
      <c r="BO188" s="75">
        <v>306990</v>
      </c>
      <c r="BP188" s="75">
        <v>163230</v>
      </c>
      <c r="BQ188" s="75">
        <v>316399</v>
      </c>
      <c r="BR188" s="75">
        <v>173657</v>
      </c>
      <c r="BS188" s="75">
        <v>395069</v>
      </c>
      <c r="BT188" s="75">
        <v>187161</v>
      </c>
      <c r="BV188">
        <v>456107</v>
      </c>
      <c r="BW188">
        <v>218495</v>
      </c>
      <c r="BX188">
        <v>335380</v>
      </c>
      <c r="BY188">
        <v>158730</v>
      </c>
      <c r="BZ188">
        <v>290369</v>
      </c>
      <c r="CA188">
        <v>139361</v>
      </c>
      <c r="CB188">
        <v>406441</v>
      </c>
      <c r="CC188">
        <v>192298</v>
      </c>
      <c r="CE188">
        <v>666966</v>
      </c>
      <c r="CF188">
        <v>257397</v>
      </c>
      <c r="CG188" s="75">
        <v>608449</v>
      </c>
      <c r="CH188" s="75">
        <v>211239</v>
      </c>
      <c r="CI188" s="75">
        <v>572442</v>
      </c>
      <c r="CJ188" s="75">
        <v>191658</v>
      </c>
    </row>
    <row r="189" spans="1:90" x14ac:dyDescent="0.6">
      <c r="A189" s="166" t="s">
        <v>39</v>
      </c>
      <c r="B189" s="313">
        <f>SUM(B190:B197)</f>
        <v>242951</v>
      </c>
      <c r="C189" s="313">
        <f t="shared" ref="C189:BN189" si="29">SUM(C190:C197)</f>
        <v>158808</v>
      </c>
      <c r="D189" s="313">
        <f t="shared" si="29"/>
        <v>188095</v>
      </c>
      <c r="E189" s="313">
        <f t="shared" si="29"/>
        <v>103552</v>
      </c>
      <c r="F189" s="313">
        <f t="shared" si="29"/>
        <v>253792</v>
      </c>
      <c r="G189" s="313">
        <f t="shared" si="29"/>
        <v>129249</v>
      </c>
      <c r="H189" s="313">
        <f t="shared" si="29"/>
        <v>293220</v>
      </c>
      <c r="I189" s="313">
        <f t="shared" si="29"/>
        <v>172128</v>
      </c>
      <c r="J189" s="305"/>
      <c r="K189" s="313">
        <f t="shared" si="29"/>
        <v>391237</v>
      </c>
      <c r="L189" s="313">
        <f t="shared" si="29"/>
        <v>231187</v>
      </c>
      <c r="M189" s="313">
        <f t="shared" si="29"/>
        <v>277880</v>
      </c>
      <c r="N189" s="313">
        <f t="shared" si="29"/>
        <v>147223</v>
      </c>
      <c r="O189" s="313">
        <f t="shared" si="29"/>
        <v>333700</v>
      </c>
      <c r="P189" s="313">
        <f t="shared" si="29"/>
        <v>178717</v>
      </c>
      <c r="Q189" s="313">
        <f t="shared" si="29"/>
        <v>328008</v>
      </c>
      <c r="R189" s="313">
        <f t="shared" si="29"/>
        <v>180865</v>
      </c>
      <c r="S189" s="305"/>
      <c r="T189" s="313">
        <f t="shared" si="29"/>
        <v>385848</v>
      </c>
      <c r="U189" s="313">
        <f t="shared" si="29"/>
        <v>215379</v>
      </c>
      <c r="V189" s="313">
        <f t="shared" si="29"/>
        <v>299863</v>
      </c>
      <c r="W189" s="313">
        <f t="shared" si="29"/>
        <v>156412</v>
      </c>
      <c r="X189" s="313">
        <f t="shared" si="29"/>
        <v>328934</v>
      </c>
      <c r="Y189" s="313">
        <f t="shared" si="29"/>
        <v>176684</v>
      </c>
      <c r="Z189" s="313">
        <f t="shared" si="29"/>
        <v>352302</v>
      </c>
      <c r="AA189" s="313">
        <f t="shared" si="29"/>
        <v>195733</v>
      </c>
      <c r="AB189" s="305"/>
      <c r="AC189" s="313">
        <f t="shared" si="29"/>
        <v>387270</v>
      </c>
      <c r="AD189" s="313">
        <f t="shared" si="29"/>
        <v>219308</v>
      </c>
      <c r="AE189" s="313">
        <f t="shared" si="29"/>
        <v>313714</v>
      </c>
      <c r="AF189" s="313">
        <f t="shared" si="29"/>
        <v>168411</v>
      </c>
      <c r="AG189" s="313">
        <f t="shared" si="29"/>
        <v>304037</v>
      </c>
      <c r="AH189" s="313">
        <f t="shared" si="29"/>
        <v>162900</v>
      </c>
      <c r="AI189" s="313">
        <f t="shared" si="29"/>
        <v>380097</v>
      </c>
      <c r="AJ189" s="313">
        <f t="shared" si="29"/>
        <v>213539</v>
      </c>
      <c r="AK189" s="305"/>
      <c r="AL189" s="313">
        <f t="shared" si="29"/>
        <v>374045</v>
      </c>
      <c r="AM189" s="313">
        <f t="shared" si="29"/>
        <v>209390</v>
      </c>
      <c r="AN189" s="313">
        <f t="shared" si="29"/>
        <v>242822</v>
      </c>
      <c r="AO189" s="313">
        <f t="shared" si="29"/>
        <v>124327</v>
      </c>
      <c r="AP189" s="313">
        <f t="shared" si="29"/>
        <v>285579</v>
      </c>
      <c r="AQ189" s="313">
        <f t="shared" si="29"/>
        <v>153051</v>
      </c>
      <c r="AR189" s="313">
        <f t="shared" si="29"/>
        <v>349801</v>
      </c>
      <c r="AS189" s="313">
        <f t="shared" si="29"/>
        <v>191988</v>
      </c>
      <c r="AT189" s="305"/>
      <c r="AU189" s="313">
        <f t="shared" si="29"/>
        <v>382323</v>
      </c>
      <c r="AV189" s="313">
        <f t="shared" si="29"/>
        <v>216832</v>
      </c>
      <c r="AW189" s="313">
        <f t="shared" si="29"/>
        <v>275900</v>
      </c>
      <c r="AX189" s="313">
        <f t="shared" si="29"/>
        <v>147976</v>
      </c>
      <c r="AY189" s="313">
        <f t="shared" si="29"/>
        <v>238673</v>
      </c>
      <c r="AZ189" s="313">
        <f t="shared" si="29"/>
        <v>126656</v>
      </c>
      <c r="BA189" s="313">
        <f t="shared" si="29"/>
        <v>354668</v>
      </c>
      <c r="BB189" s="313">
        <f t="shared" si="29"/>
        <v>193181</v>
      </c>
      <c r="BC189" s="305"/>
      <c r="BD189" s="313">
        <f t="shared" si="29"/>
        <v>392060</v>
      </c>
      <c r="BE189" s="313">
        <f t="shared" si="29"/>
        <v>223545</v>
      </c>
      <c r="BF189" s="313">
        <f t="shared" si="29"/>
        <v>285445</v>
      </c>
      <c r="BG189" s="313">
        <f t="shared" si="29"/>
        <v>158664</v>
      </c>
      <c r="BH189" s="313">
        <f t="shared" si="29"/>
        <v>298566</v>
      </c>
      <c r="BI189" s="313">
        <f t="shared" si="29"/>
        <v>167314</v>
      </c>
      <c r="BJ189" s="313">
        <f t="shared" si="29"/>
        <v>375747</v>
      </c>
      <c r="BK189" s="313">
        <f t="shared" si="29"/>
        <v>202473</v>
      </c>
      <c r="BL189" s="305"/>
      <c r="BM189" s="313">
        <f t="shared" si="29"/>
        <v>415333</v>
      </c>
      <c r="BN189" s="313">
        <f t="shared" si="29"/>
        <v>234441</v>
      </c>
      <c r="BO189" s="313">
        <f t="shared" ref="BO189:BT189" si="30">SUM(BO190:BO197)</f>
        <v>306990</v>
      </c>
      <c r="BP189" s="313">
        <f t="shared" si="30"/>
        <v>163230</v>
      </c>
      <c r="BQ189" s="313">
        <f t="shared" si="30"/>
        <v>316400</v>
      </c>
      <c r="BR189" s="313">
        <f t="shared" si="30"/>
        <v>173657</v>
      </c>
      <c r="BS189" s="313">
        <f t="shared" si="30"/>
        <v>395070</v>
      </c>
      <c r="BT189" s="313">
        <f t="shared" si="30"/>
        <v>187161</v>
      </c>
      <c r="BV189" s="314">
        <v>456108</v>
      </c>
      <c r="BW189" s="314">
        <v>218495</v>
      </c>
      <c r="BX189" s="314">
        <v>335381</v>
      </c>
      <c r="BY189" s="314">
        <v>158730</v>
      </c>
      <c r="BZ189" s="314">
        <v>290368</v>
      </c>
      <c r="CA189" s="314">
        <v>139361</v>
      </c>
      <c r="CB189" s="314">
        <v>406440</v>
      </c>
      <c r="CC189" s="314">
        <v>192299</v>
      </c>
      <c r="CE189" s="314">
        <v>666967</v>
      </c>
      <c r="CF189" s="314">
        <v>257398</v>
      </c>
      <c r="CG189" s="315">
        <f>SUM(CG190:CG196)</f>
        <v>608449</v>
      </c>
      <c r="CH189" s="315">
        <f>SUM(CH190:CH196)</f>
        <v>211239</v>
      </c>
      <c r="CI189" s="315">
        <f>SUM(CI190:CI196)</f>
        <v>572441</v>
      </c>
      <c r="CJ189" s="315">
        <f>SUM(CJ190:CJ196)</f>
        <v>191658</v>
      </c>
      <c r="CK189" s="314"/>
      <c r="CL189" s="314"/>
    </row>
    <row r="190" spans="1:90" x14ac:dyDescent="0.6">
      <c r="A190" s="33" t="s">
        <v>190</v>
      </c>
      <c r="B190" s="305">
        <v>13042</v>
      </c>
      <c r="C190" s="305">
        <v>4933</v>
      </c>
      <c r="D190" s="75">
        <v>1732</v>
      </c>
      <c r="E190">
        <v>642</v>
      </c>
      <c r="F190" s="75">
        <v>9747</v>
      </c>
      <c r="G190" s="75">
        <v>5921</v>
      </c>
      <c r="H190" s="75">
        <v>17737</v>
      </c>
      <c r="I190" s="75">
        <v>11155</v>
      </c>
      <c r="K190" s="316">
        <v>18943</v>
      </c>
      <c r="L190" s="316">
        <v>11918</v>
      </c>
      <c r="M190" s="316">
        <v>8990</v>
      </c>
      <c r="N190" s="316">
        <v>5429</v>
      </c>
      <c r="O190" s="316">
        <v>12282</v>
      </c>
      <c r="P190" s="316">
        <v>7652</v>
      </c>
      <c r="Q190" s="316">
        <v>15950</v>
      </c>
      <c r="R190" s="316">
        <v>9676</v>
      </c>
      <c r="T190" s="316">
        <v>19087</v>
      </c>
      <c r="U190" s="316">
        <v>11750</v>
      </c>
      <c r="V190" s="316">
        <v>15368</v>
      </c>
      <c r="W190" s="316">
        <v>9352</v>
      </c>
      <c r="X190" s="316">
        <v>12747</v>
      </c>
      <c r="Y190" s="316">
        <v>7856</v>
      </c>
      <c r="Z190" s="316">
        <v>15278</v>
      </c>
      <c r="AA190" s="316">
        <v>9364</v>
      </c>
      <c r="AC190" s="316">
        <v>17736</v>
      </c>
      <c r="AD190" s="316">
        <v>10974</v>
      </c>
      <c r="AE190" s="316">
        <v>16097</v>
      </c>
      <c r="AF190" s="316">
        <v>9704</v>
      </c>
      <c r="AG190" s="316">
        <v>12888</v>
      </c>
      <c r="AH190" s="316">
        <v>8031</v>
      </c>
      <c r="AI190" s="316">
        <v>15516</v>
      </c>
      <c r="AJ190" s="316">
        <v>9520</v>
      </c>
      <c r="AL190" s="75">
        <v>16691</v>
      </c>
      <c r="AM190" s="75">
        <v>10247</v>
      </c>
      <c r="AN190" s="75">
        <v>13807</v>
      </c>
      <c r="AO190" s="75">
        <v>8334</v>
      </c>
      <c r="AP190" s="75">
        <v>15232</v>
      </c>
      <c r="AQ190" s="75">
        <v>9176</v>
      </c>
      <c r="AR190" s="75">
        <v>14859</v>
      </c>
      <c r="AS190" s="75">
        <v>8947</v>
      </c>
      <c r="AU190" s="75">
        <v>13434</v>
      </c>
      <c r="AV190" s="75">
        <v>8094</v>
      </c>
      <c r="AW190" s="75">
        <v>2819</v>
      </c>
      <c r="AX190" s="75">
        <v>1658</v>
      </c>
      <c r="AY190">
        <v>763</v>
      </c>
      <c r="AZ190">
        <v>470</v>
      </c>
      <c r="BA190" s="75">
        <v>16272</v>
      </c>
      <c r="BB190" s="75">
        <v>9652</v>
      </c>
      <c r="BD190" s="75">
        <v>17470</v>
      </c>
      <c r="BE190" s="75">
        <v>10764</v>
      </c>
      <c r="BF190">
        <v>224</v>
      </c>
      <c r="BG190">
        <v>132</v>
      </c>
      <c r="BH190" s="75">
        <v>4523</v>
      </c>
      <c r="BI190" s="75">
        <v>2721</v>
      </c>
      <c r="BJ190" s="75">
        <v>14002</v>
      </c>
      <c r="BK190" s="75">
        <v>8547</v>
      </c>
      <c r="BM190" s="75">
        <v>15221</v>
      </c>
      <c r="BN190" s="75">
        <v>9195</v>
      </c>
      <c r="BO190">
        <v>299</v>
      </c>
      <c r="BP190">
        <v>176</v>
      </c>
      <c r="BQ190" s="75">
        <v>5505</v>
      </c>
      <c r="BR190" s="75">
        <v>3389</v>
      </c>
      <c r="BS190" s="75">
        <v>11514</v>
      </c>
      <c r="BT190" s="75">
        <v>6498</v>
      </c>
      <c r="BV190">
        <v>11601</v>
      </c>
      <c r="BW190">
        <v>6546</v>
      </c>
      <c r="BX190">
        <v>189</v>
      </c>
      <c r="BY190">
        <v>129</v>
      </c>
      <c r="BZ190">
        <v>3377</v>
      </c>
      <c r="CA190">
        <v>1987</v>
      </c>
      <c r="CB190">
        <v>8325</v>
      </c>
      <c r="CC190">
        <v>4726</v>
      </c>
      <c r="CE190">
        <v>17422</v>
      </c>
      <c r="CF190">
        <v>7294</v>
      </c>
      <c r="CG190" s="75">
        <v>8146</v>
      </c>
      <c r="CH190" s="75">
        <v>2910</v>
      </c>
      <c r="CI190" s="75">
        <v>5806</v>
      </c>
      <c r="CJ190" s="75">
        <v>2187</v>
      </c>
    </row>
    <row r="191" spans="1:90" x14ac:dyDescent="0.6">
      <c r="A191" s="33" t="s">
        <v>191</v>
      </c>
      <c r="B191" s="305">
        <v>23272</v>
      </c>
      <c r="C191" s="305">
        <v>25451</v>
      </c>
      <c r="D191" s="75">
        <v>13734</v>
      </c>
      <c r="E191" s="75">
        <v>14165</v>
      </c>
      <c r="F191" s="75">
        <v>22922</v>
      </c>
      <c r="G191" s="75">
        <v>13662</v>
      </c>
      <c r="H191" s="75">
        <v>37039</v>
      </c>
      <c r="I191" s="75">
        <v>27549</v>
      </c>
      <c r="K191" s="316">
        <v>45078</v>
      </c>
      <c r="L191" s="316">
        <v>29722</v>
      </c>
      <c r="M191" s="316">
        <v>32898</v>
      </c>
      <c r="N191" s="316">
        <v>19562</v>
      </c>
      <c r="O191" s="316">
        <v>40848</v>
      </c>
      <c r="P191" s="316">
        <v>24612</v>
      </c>
      <c r="Q191" s="316">
        <v>44587</v>
      </c>
      <c r="R191" s="316">
        <v>26983</v>
      </c>
      <c r="T191" s="316">
        <v>48103</v>
      </c>
      <c r="U191" s="316">
        <v>30148</v>
      </c>
      <c r="V191" s="316">
        <v>38100</v>
      </c>
      <c r="W191" s="316">
        <v>22594</v>
      </c>
      <c r="X191" s="316">
        <v>44867</v>
      </c>
      <c r="Y191" s="316">
        <v>26589</v>
      </c>
      <c r="Z191" s="316">
        <v>46740</v>
      </c>
      <c r="AA191" s="316">
        <v>28190</v>
      </c>
      <c r="AC191" s="316">
        <v>55610</v>
      </c>
      <c r="AD191" s="316">
        <v>35460</v>
      </c>
      <c r="AE191" s="316">
        <v>43795</v>
      </c>
      <c r="AF191" s="316">
        <v>26799</v>
      </c>
      <c r="AG191" s="316">
        <v>45005</v>
      </c>
      <c r="AH191" s="316">
        <v>27069</v>
      </c>
      <c r="AI191" s="316">
        <v>45802</v>
      </c>
      <c r="AJ191" s="316">
        <v>27735</v>
      </c>
      <c r="AL191" s="75">
        <v>45603</v>
      </c>
      <c r="AM191" s="75">
        <v>27554</v>
      </c>
      <c r="AN191" s="75">
        <v>24571</v>
      </c>
      <c r="AO191" s="75">
        <v>14726</v>
      </c>
      <c r="AP191" s="75">
        <v>32803</v>
      </c>
      <c r="AQ191" s="75">
        <v>19670</v>
      </c>
      <c r="AR191" s="75">
        <v>41354</v>
      </c>
      <c r="AS191" s="75">
        <v>25828</v>
      </c>
      <c r="AU191" s="75">
        <v>50211</v>
      </c>
      <c r="AV191" s="75">
        <v>31273</v>
      </c>
      <c r="AW191" s="75">
        <v>36325</v>
      </c>
      <c r="AX191" s="75">
        <v>21543</v>
      </c>
      <c r="AY191" s="75">
        <v>26916</v>
      </c>
      <c r="AZ191" s="75">
        <v>15980</v>
      </c>
      <c r="BA191" s="75">
        <v>48477</v>
      </c>
      <c r="BB191" s="75">
        <v>29368</v>
      </c>
      <c r="BD191" s="75">
        <v>47137</v>
      </c>
      <c r="BE191" s="75">
        <v>29737</v>
      </c>
      <c r="BF191" s="75">
        <v>35928</v>
      </c>
      <c r="BG191" s="75">
        <v>21760</v>
      </c>
      <c r="BH191" s="75">
        <v>38035</v>
      </c>
      <c r="BI191" s="75">
        <v>23260</v>
      </c>
      <c r="BJ191" s="75">
        <v>47545</v>
      </c>
      <c r="BK191" s="75">
        <v>28965</v>
      </c>
      <c r="BM191" s="75">
        <v>50331</v>
      </c>
      <c r="BN191" s="75">
        <v>31898</v>
      </c>
      <c r="BO191" s="75">
        <v>38998</v>
      </c>
      <c r="BP191" s="75">
        <v>23368</v>
      </c>
      <c r="BQ191" s="75">
        <v>37327</v>
      </c>
      <c r="BR191" s="75">
        <v>22420</v>
      </c>
      <c r="BS191" s="75">
        <v>48107</v>
      </c>
      <c r="BT191" s="75">
        <v>26479</v>
      </c>
      <c r="BV191">
        <v>57327</v>
      </c>
      <c r="BW191">
        <v>32040</v>
      </c>
      <c r="BX191">
        <v>47283</v>
      </c>
      <c r="BY191">
        <v>25721</v>
      </c>
      <c r="BZ191">
        <v>35519</v>
      </c>
      <c r="CA191">
        <v>19294</v>
      </c>
      <c r="CB191">
        <v>51300</v>
      </c>
      <c r="CC191">
        <v>28092</v>
      </c>
      <c r="CE191">
        <v>84480</v>
      </c>
      <c r="CF191">
        <v>35728</v>
      </c>
      <c r="CG191" s="75">
        <v>70332</v>
      </c>
      <c r="CH191" s="75">
        <v>25224</v>
      </c>
      <c r="CI191" s="75">
        <v>82100</v>
      </c>
      <c r="CJ191" s="75">
        <v>29692</v>
      </c>
    </row>
    <row r="192" spans="1:90" x14ac:dyDescent="0.6">
      <c r="A192" s="33" t="s">
        <v>192</v>
      </c>
      <c r="B192" s="305">
        <v>12773</v>
      </c>
      <c r="C192" s="305">
        <v>17593</v>
      </c>
      <c r="D192" s="75">
        <v>5837</v>
      </c>
      <c r="E192" s="75">
        <v>7524</v>
      </c>
      <c r="F192" s="75">
        <v>13618</v>
      </c>
      <c r="G192" s="75">
        <v>9773</v>
      </c>
      <c r="H192" s="75">
        <v>22100</v>
      </c>
      <c r="I192" s="75">
        <v>19576</v>
      </c>
      <c r="K192" s="316">
        <v>25832</v>
      </c>
      <c r="L192" s="316">
        <v>19242</v>
      </c>
      <c r="M192" s="316">
        <v>23838</v>
      </c>
      <c r="N192" s="316">
        <v>16143</v>
      </c>
      <c r="O192" s="316">
        <v>27504</v>
      </c>
      <c r="P192" s="316">
        <v>19042</v>
      </c>
      <c r="Q192" s="316">
        <v>26571</v>
      </c>
      <c r="R192" s="316">
        <v>19025</v>
      </c>
      <c r="T192" s="316">
        <v>29772</v>
      </c>
      <c r="U192" s="316">
        <v>21732</v>
      </c>
      <c r="V192" s="316">
        <v>27113</v>
      </c>
      <c r="W192" s="316">
        <v>18603</v>
      </c>
      <c r="X192" s="316">
        <v>28786</v>
      </c>
      <c r="Y192" s="316">
        <v>20413</v>
      </c>
      <c r="Z192" s="316">
        <v>28825</v>
      </c>
      <c r="AA192" s="316">
        <v>20720</v>
      </c>
      <c r="AC192" s="316">
        <v>29977</v>
      </c>
      <c r="AD192" s="316">
        <v>22818</v>
      </c>
      <c r="AE192" s="316">
        <v>24568</v>
      </c>
      <c r="AF192" s="316">
        <v>17104</v>
      </c>
      <c r="AG192" s="316">
        <v>18140</v>
      </c>
      <c r="AH192" s="316">
        <v>12395</v>
      </c>
      <c r="AI192" s="316">
        <v>24359</v>
      </c>
      <c r="AJ192" s="316">
        <v>17457</v>
      </c>
      <c r="AL192" s="75">
        <v>30177</v>
      </c>
      <c r="AM192" s="75">
        <v>21173</v>
      </c>
      <c r="AN192" s="75">
        <v>15489</v>
      </c>
      <c r="AO192" s="75">
        <v>10486</v>
      </c>
      <c r="AP192" s="75">
        <v>17774</v>
      </c>
      <c r="AQ192" s="75">
        <v>12241</v>
      </c>
      <c r="AR192" s="75">
        <v>23350</v>
      </c>
      <c r="AS192" s="75">
        <v>16510</v>
      </c>
      <c r="AU192" s="75">
        <v>30262</v>
      </c>
      <c r="AV192" s="75">
        <v>21217</v>
      </c>
      <c r="AW192" s="75">
        <v>25323</v>
      </c>
      <c r="AX192" s="75">
        <v>17292</v>
      </c>
      <c r="AY192" s="75">
        <v>18684</v>
      </c>
      <c r="AZ192" s="75">
        <v>12953</v>
      </c>
      <c r="BA192" s="75">
        <v>27332</v>
      </c>
      <c r="BB192" s="75">
        <v>19522</v>
      </c>
      <c r="BD192" s="75">
        <v>32199</v>
      </c>
      <c r="BE192" s="75">
        <v>24528</v>
      </c>
      <c r="BF192" s="75">
        <v>29061</v>
      </c>
      <c r="BG192" s="75">
        <v>20723</v>
      </c>
      <c r="BH192" s="75">
        <v>23786</v>
      </c>
      <c r="BI192" s="75">
        <v>16603</v>
      </c>
      <c r="BJ192" s="75">
        <v>28845</v>
      </c>
      <c r="BK192" s="75">
        <v>21337</v>
      </c>
      <c r="BM192" s="75">
        <v>32510</v>
      </c>
      <c r="BN192" s="75">
        <v>24567</v>
      </c>
      <c r="BO192" s="75">
        <v>25945</v>
      </c>
      <c r="BP192" s="75">
        <v>18070</v>
      </c>
      <c r="BQ192" s="75">
        <v>23924</v>
      </c>
      <c r="BR192" s="75">
        <v>16766</v>
      </c>
      <c r="BS192" s="75">
        <v>32965</v>
      </c>
      <c r="BT192" s="75">
        <v>18801</v>
      </c>
      <c r="BV192">
        <v>38483</v>
      </c>
      <c r="BW192">
        <v>22352</v>
      </c>
      <c r="BX192">
        <v>34674</v>
      </c>
      <c r="BY192">
        <v>19450</v>
      </c>
      <c r="BZ192">
        <v>23381</v>
      </c>
      <c r="CA192">
        <v>13072</v>
      </c>
      <c r="CB192">
        <v>34275</v>
      </c>
      <c r="CC192">
        <v>19292</v>
      </c>
      <c r="CE192">
        <v>61158</v>
      </c>
      <c r="CF192">
        <v>26264</v>
      </c>
      <c r="CG192" s="75">
        <v>52788</v>
      </c>
      <c r="CH192" s="75">
        <v>19236</v>
      </c>
      <c r="CI192" s="75">
        <v>49120</v>
      </c>
      <c r="CJ192" s="75">
        <v>18204</v>
      </c>
    </row>
    <row r="193" spans="1:90" x14ac:dyDescent="0.6">
      <c r="A193" s="33" t="s">
        <v>193</v>
      </c>
      <c r="B193" s="305">
        <v>127207</v>
      </c>
      <c r="C193" s="305">
        <v>48909</v>
      </c>
      <c r="D193" s="75">
        <v>125728</v>
      </c>
      <c r="E193" s="75">
        <v>45991</v>
      </c>
      <c r="F193" s="75">
        <v>132966</v>
      </c>
      <c r="G193" s="75">
        <v>55149</v>
      </c>
      <c r="H193" s="75">
        <v>112853</v>
      </c>
      <c r="I193" s="75">
        <v>48466</v>
      </c>
      <c r="K193" s="316">
        <v>152327</v>
      </c>
      <c r="L193" s="316">
        <v>71153</v>
      </c>
      <c r="M193" s="316">
        <v>111234</v>
      </c>
      <c r="N193" s="316">
        <v>45809</v>
      </c>
      <c r="O193" s="316">
        <v>118615</v>
      </c>
      <c r="P193" s="316">
        <v>48393</v>
      </c>
      <c r="Q193" s="316">
        <v>121511</v>
      </c>
      <c r="R193" s="316">
        <v>50606</v>
      </c>
      <c r="T193" s="316">
        <v>134432</v>
      </c>
      <c r="U193" s="316">
        <v>56505</v>
      </c>
      <c r="V193" s="316">
        <v>114241</v>
      </c>
      <c r="W193" s="316">
        <v>46452</v>
      </c>
      <c r="X193" s="316">
        <v>110975</v>
      </c>
      <c r="Y193" s="316">
        <v>45274</v>
      </c>
      <c r="Z193" s="316">
        <v>129150</v>
      </c>
      <c r="AA193" s="316">
        <v>54766</v>
      </c>
      <c r="AC193" s="316">
        <v>139971</v>
      </c>
      <c r="AD193" s="316">
        <v>58682</v>
      </c>
      <c r="AE193" s="316">
        <v>122745</v>
      </c>
      <c r="AF193" s="316">
        <v>50765</v>
      </c>
      <c r="AG193" s="316">
        <v>108183</v>
      </c>
      <c r="AH193" s="316">
        <v>44554</v>
      </c>
      <c r="AI193" s="316">
        <v>142431</v>
      </c>
      <c r="AJ193" s="316">
        <v>60193</v>
      </c>
      <c r="AL193" s="75">
        <v>145666</v>
      </c>
      <c r="AM193" s="75">
        <v>63141</v>
      </c>
      <c r="AN193" s="75">
        <v>108360</v>
      </c>
      <c r="AO193" s="75">
        <v>44888</v>
      </c>
      <c r="AP193" s="75">
        <v>114158</v>
      </c>
      <c r="AQ193" s="75">
        <v>47677</v>
      </c>
      <c r="AR193" s="75">
        <v>141335</v>
      </c>
      <c r="AS193" s="75">
        <v>59324</v>
      </c>
      <c r="AU193" s="75">
        <v>145253</v>
      </c>
      <c r="AV193" s="75">
        <v>61327</v>
      </c>
      <c r="AW193" s="75">
        <v>115293</v>
      </c>
      <c r="AX193" s="75">
        <v>48033</v>
      </c>
      <c r="AY193" s="75">
        <v>101592</v>
      </c>
      <c r="AZ193" s="75">
        <v>42763</v>
      </c>
      <c r="BA193" s="75">
        <v>139833</v>
      </c>
      <c r="BB193" s="75">
        <v>58797</v>
      </c>
      <c r="BD193" s="75">
        <v>147437</v>
      </c>
      <c r="BE193" s="75">
        <v>63031</v>
      </c>
      <c r="BF193" s="75">
        <v>129885</v>
      </c>
      <c r="BG193" s="75">
        <v>55967</v>
      </c>
      <c r="BH193" s="75">
        <v>123717</v>
      </c>
      <c r="BI193" s="75">
        <v>52372</v>
      </c>
      <c r="BJ193" s="75">
        <v>163269</v>
      </c>
      <c r="BK193" s="75">
        <v>68668</v>
      </c>
      <c r="BM193" s="75">
        <v>166743</v>
      </c>
      <c r="BN193" s="75">
        <v>71853</v>
      </c>
      <c r="BO193" s="75">
        <v>154813</v>
      </c>
      <c r="BP193" s="75">
        <v>64653</v>
      </c>
      <c r="BQ193" s="75">
        <v>123306</v>
      </c>
      <c r="BR193" s="75">
        <v>51910</v>
      </c>
      <c r="BS193" s="75">
        <v>162487</v>
      </c>
      <c r="BT193" s="75">
        <v>63351</v>
      </c>
      <c r="BV193">
        <v>175026</v>
      </c>
      <c r="BW193">
        <v>68520</v>
      </c>
      <c r="BX193">
        <v>143296</v>
      </c>
      <c r="BY193">
        <v>55485</v>
      </c>
      <c r="BZ193">
        <v>116839</v>
      </c>
      <c r="CA193">
        <v>45734</v>
      </c>
      <c r="CB193">
        <v>166822</v>
      </c>
      <c r="CC193">
        <v>64868</v>
      </c>
      <c r="CE193">
        <v>265278</v>
      </c>
      <c r="CF193">
        <v>88171</v>
      </c>
      <c r="CG193" s="75">
        <v>273138</v>
      </c>
      <c r="CH193" s="75">
        <v>87498</v>
      </c>
      <c r="CI193" s="75">
        <v>240076</v>
      </c>
      <c r="CJ193" s="75">
        <v>71921</v>
      </c>
    </row>
    <row r="194" spans="1:90" x14ac:dyDescent="0.6">
      <c r="A194" s="33" t="s">
        <v>194</v>
      </c>
      <c r="B194" s="305">
        <v>54491</v>
      </c>
      <c r="C194" s="305">
        <v>48529</v>
      </c>
      <c r="D194" s="75">
        <v>27891</v>
      </c>
      <c r="E194" s="75">
        <v>22530</v>
      </c>
      <c r="F194" s="75">
        <v>48679</v>
      </c>
      <c r="G194" s="75">
        <v>25259</v>
      </c>
      <c r="H194" s="75">
        <v>68788</v>
      </c>
      <c r="I194" s="75">
        <v>38293</v>
      </c>
      <c r="K194" s="316">
        <v>109967</v>
      </c>
      <c r="L194" s="316">
        <v>67224</v>
      </c>
      <c r="M194" s="316">
        <v>77689</v>
      </c>
      <c r="N194" s="316">
        <v>42311</v>
      </c>
      <c r="O194" s="316">
        <v>97940</v>
      </c>
      <c r="P194" s="316">
        <v>51258</v>
      </c>
      <c r="Q194" s="316">
        <v>83040</v>
      </c>
      <c r="R194" s="316">
        <v>45730</v>
      </c>
      <c r="T194" s="316">
        <v>114578</v>
      </c>
      <c r="U194" s="316">
        <v>63556</v>
      </c>
      <c r="V194" s="316">
        <v>82708</v>
      </c>
      <c r="W194" s="316">
        <v>43372</v>
      </c>
      <c r="X194" s="316">
        <v>104819</v>
      </c>
      <c r="Y194" s="316">
        <v>56333</v>
      </c>
      <c r="Z194" s="316">
        <v>89766</v>
      </c>
      <c r="AA194" s="316">
        <v>49220</v>
      </c>
      <c r="AC194" s="316">
        <v>98576</v>
      </c>
      <c r="AD194" s="316">
        <v>55859</v>
      </c>
      <c r="AE194" s="316">
        <v>81449</v>
      </c>
      <c r="AF194" s="316">
        <v>45647</v>
      </c>
      <c r="AG194" s="316">
        <v>92378</v>
      </c>
      <c r="AH194" s="316">
        <v>50472</v>
      </c>
      <c r="AI194" s="316">
        <v>106171</v>
      </c>
      <c r="AJ194" s="316">
        <v>62868</v>
      </c>
      <c r="AL194" s="75">
        <v>96961</v>
      </c>
      <c r="AM194" s="75">
        <v>57496</v>
      </c>
      <c r="AN194" s="75">
        <v>58299</v>
      </c>
      <c r="AO194" s="75">
        <v>29779</v>
      </c>
      <c r="AP194" s="75">
        <v>73099</v>
      </c>
      <c r="AQ194" s="75">
        <v>39693</v>
      </c>
      <c r="AR194" s="75">
        <v>85754</v>
      </c>
      <c r="AS194" s="75">
        <v>48410</v>
      </c>
      <c r="AU194" s="75">
        <v>97949</v>
      </c>
      <c r="AV194" s="75">
        <v>58379</v>
      </c>
      <c r="AW194" s="75">
        <v>66067</v>
      </c>
      <c r="AX194" s="75">
        <v>34314</v>
      </c>
      <c r="AY194" s="75">
        <v>64422</v>
      </c>
      <c r="AZ194" s="75">
        <v>33492</v>
      </c>
      <c r="BA194" s="75">
        <v>79379</v>
      </c>
      <c r="BB194" s="75">
        <v>42183</v>
      </c>
      <c r="BD194" s="75">
        <v>101359</v>
      </c>
      <c r="BE194" s="75">
        <v>56948</v>
      </c>
      <c r="BF194" s="75">
        <v>49342</v>
      </c>
      <c r="BG194" s="75">
        <v>25580</v>
      </c>
      <c r="BH194" s="75">
        <v>64401</v>
      </c>
      <c r="BI194" s="75">
        <v>32351</v>
      </c>
      <c r="BJ194" s="75">
        <v>78838</v>
      </c>
      <c r="BK194" s="75">
        <v>40664</v>
      </c>
      <c r="BM194" s="75">
        <v>104491</v>
      </c>
      <c r="BN194" s="75">
        <v>59956</v>
      </c>
      <c r="BO194" s="75">
        <v>52118</v>
      </c>
      <c r="BP194" s="75">
        <v>26173</v>
      </c>
      <c r="BQ194" s="75">
        <v>78535</v>
      </c>
      <c r="BR194" s="75">
        <v>39768</v>
      </c>
      <c r="BS194" s="75">
        <v>77929</v>
      </c>
      <c r="BT194" s="75">
        <v>36386</v>
      </c>
      <c r="BV194">
        <v>111284</v>
      </c>
      <c r="BW194">
        <v>52517</v>
      </c>
      <c r="BX194">
        <v>53469</v>
      </c>
      <c r="BY194">
        <v>25037</v>
      </c>
      <c r="BZ194">
        <v>50100</v>
      </c>
      <c r="CA194">
        <v>23707</v>
      </c>
      <c r="CB194">
        <v>83000</v>
      </c>
      <c r="CC194">
        <v>38966</v>
      </c>
      <c r="CE194">
        <v>148832</v>
      </c>
      <c r="CF194">
        <v>59707</v>
      </c>
      <c r="CG194" s="75">
        <v>88666</v>
      </c>
      <c r="CH194" s="75">
        <v>28384</v>
      </c>
      <c r="CI194" s="75">
        <v>114313</v>
      </c>
      <c r="CJ194" s="75">
        <v>36566</v>
      </c>
    </row>
    <row r="195" spans="1:90" x14ac:dyDescent="0.6">
      <c r="A195" s="33" t="s">
        <v>195</v>
      </c>
      <c r="B195" s="305">
        <v>6349</v>
      </c>
      <c r="C195" s="305">
        <v>7696</v>
      </c>
      <c r="D195" s="75">
        <v>2765</v>
      </c>
      <c r="E195" s="75">
        <v>3087</v>
      </c>
      <c r="F195" s="75">
        <v>9568</v>
      </c>
      <c r="G195" s="75">
        <v>6273</v>
      </c>
      <c r="H195" s="75">
        <v>15141</v>
      </c>
      <c r="I195" s="75">
        <v>10349</v>
      </c>
      <c r="K195" s="316">
        <v>16488</v>
      </c>
      <c r="L195" s="316">
        <v>11831</v>
      </c>
      <c r="M195" s="316">
        <v>7322</v>
      </c>
      <c r="N195" s="316">
        <v>4661</v>
      </c>
      <c r="O195" s="316">
        <v>16272</v>
      </c>
      <c r="P195" s="316">
        <v>10806</v>
      </c>
      <c r="Q195" s="316">
        <v>15125</v>
      </c>
      <c r="R195" s="316">
        <v>10408</v>
      </c>
      <c r="T195" s="316">
        <v>17753</v>
      </c>
      <c r="U195" s="316">
        <v>12329</v>
      </c>
      <c r="V195" s="316">
        <v>12250</v>
      </c>
      <c r="W195" s="316">
        <v>7761</v>
      </c>
      <c r="X195" s="316">
        <v>13028</v>
      </c>
      <c r="Y195" s="316">
        <v>8948</v>
      </c>
      <c r="Z195" s="316">
        <v>18744</v>
      </c>
      <c r="AA195" s="316">
        <v>12799</v>
      </c>
      <c r="AC195" s="316">
        <v>19569</v>
      </c>
      <c r="AD195" s="316">
        <v>13273</v>
      </c>
      <c r="AE195" s="316">
        <v>12738</v>
      </c>
      <c r="AF195" s="316">
        <v>8319</v>
      </c>
      <c r="AG195" s="316">
        <v>12738</v>
      </c>
      <c r="AH195" s="316">
        <v>8319</v>
      </c>
      <c r="AI195" s="316">
        <v>18671</v>
      </c>
      <c r="AJ195" s="316">
        <v>12837</v>
      </c>
      <c r="AL195" s="75">
        <v>16749</v>
      </c>
      <c r="AM195" s="75">
        <v>10880</v>
      </c>
      <c r="AN195" s="75">
        <v>11749</v>
      </c>
      <c r="AO195" s="75">
        <v>7542</v>
      </c>
      <c r="AP195" s="75">
        <v>12138</v>
      </c>
      <c r="AQ195" s="75">
        <v>7731</v>
      </c>
      <c r="AR195" s="75">
        <v>18672</v>
      </c>
      <c r="AS195" s="75">
        <v>12448</v>
      </c>
      <c r="AU195" s="75">
        <v>18374</v>
      </c>
      <c r="AV195" s="75">
        <v>12751</v>
      </c>
      <c r="AW195" s="75">
        <v>7525</v>
      </c>
      <c r="AX195" s="75">
        <v>4735</v>
      </c>
      <c r="AY195" s="75">
        <v>8949</v>
      </c>
      <c r="AZ195" s="75">
        <v>5717</v>
      </c>
      <c r="BA195" s="75">
        <v>19791</v>
      </c>
      <c r="BB195" s="75">
        <v>13348</v>
      </c>
      <c r="BD195" s="75">
        <v>17867</v>
      </c>
      <c r="BE195" s="75">
        <v>12415</v>
      </c>
      <c r="BF195" s="75">
        <v>10922</v>
      </c>
      <c r="BG195" s="75">
        <v>6841</v>
      </c>
      <c r="BH195" s="75">
        <v>14384</v>
      </c>
      <c r="BI195" s="75">
        <v>9395</v>
      </c>
      <c r="BJ195" s="75">
        <v>17134</v>
      </c>
      <c r="BK195" s="75">
        <v>11557</v>
      </c>
      <c r="BM195" s="75">
        <v>19215</v>
      </c>
      <c r="BN195" s="75">
        <v>13321</v>
      </c>
      <c r="BO195" s="75">
        <v>11373</v>
      </c>
      <c r="BP195" s="75">
        <v>7131</v>
      </c>
      <c r="BQ195" s="75">
        <v>13277</v>
      </c>
      <c r="BR195" s="75">
        <v>8848</v>
      </c>
      <c r="BS195" s="75">
        <v>20565</v>
      </c>
      <c r="BT195" s="75">
        <v>11708</v>
      </c>
      <c r="BV195">
        <v>18889</v>
      </c>
      <c r="BW195">
        <v>10874</v>
      </c>
      <c r="BX195">
        <v>12689</v>
      </c>
      <c r="BY195">
        <v>6977</v>
      </c>
      <c r="BZ195">
        <v>10253</v>
      </c>
      <c r="CA195">
        <v>5649</v>
      </c>
      <c r="CB195">
        <v>18214</v>
      </c>
      <c r="CC195">
        <v>10386</v>
      </c>
      <c r="CE195">
        <v>25052</v>
      </c>
      <c r="CF195">
        <v>10797</v>
      </c>
      <c r="CG195" s="75">
        <v>18142</v>
      </c>
      <c r="CH195" s="75">
        <v>6474</v>
      </c>
      <c r="CI195" s="75">
        <v>24051</v>
      </c>
      <c r="CJ195" s="75">
        <v>8794</v>
      </c>
    </row>
    <row r="196" spans="1:90" x14ac:dyDescent="0.6">
      <c r="A196" s="33" t="s">
        <v>196</v>
      </c>
      <c r="B196" s="305">
        <v>5817</v>
      </c>
      <c r="C196" s="305">
        <v>5697</v>
      </c>
      <c r="D196" s="75">
        <v>10408</v>
      </c>
      <c r="E196" s="75">
        <v>9613</v>
      </c>
      <c r="F196" s="75">
        <v>16292</v>
      </c>
      <c r="G196" s="75">
        <v>13212</v>
      </c>
      <c r="H196" s="75">
        <v>19562</v>
      </c>
      <c r="I196" s="75">
        <v>16740</v>
      </c>
      <c r="K196" s="316">
        <v>22602</v>
      </c>
      <c r="L196" s="316">
        <v>20097</v>
      </c>
      <c r="M196" s="316">
        <v>15909</v>
      </c>
      <c r="N196" s="316">
        <v>13308</v>
      </c>
      <c r="O196" s="316">
        <v>20239</v>
      </c>
      <c r="P196" s="316">
        <v>16954</v>
      </c>
      <c r="Q196" s="316">
        <v>21224</v>
      </c>
      <c r="R196" s="316">
        <v>18437</v>
      </c>
      <c r="T196" s="316">
        <v>22123</v>
      </c>
      <c r="U196" s="316">
        <v>19359</v>
      </c>
      <c r="V196" s="316">
        <v>10083</v>
      </c>
      <c r="W196" s="316">
        <v>8278</v>
      </c>
      <c r="X196" s="316">
        <v>13712</v>
      </c>
      <c r="Y196" s="316">
        <v>11271</v>
      </c>
      <c r="Z196" s="316">
        <v>23799</v>
      </c>
      <c r="AA196" s="316">
        <v>20674</v>
      </c>
      <c r="AC196" s="316">
        <v>25831</v>
      </c>
      <c r="AD196" s="316">
        <v>22242</v>
      </c>
      <c r="AE196" s="316">
        <v>12322</v>
      </c>
      <c r="AF196" s="316">
        <v>10073</v>
      </c>
      <c r="AG196" s="316">
        <v>14705</v>
      </c>
      <c r="AH196" s="316">
        <v>12060</v>
      </c>
      <c r="AI196" s="316">
        <v>27147</v>
      </c>
      <c r="AJ196" s="316">
        <v>22929</v>
      </c>
      <c r="AL196" s="75">
        <v>22198</v>
      </c>
      <c r="AM196" s="75">
        <v>18899</v>
      </c>
      <c r="AN196" s="75">
        <v>10547</v>
      </c>
      <c r="AO196" s="75">
        <v>8572</v>
      </c>
      <c r="AP196" s="75">
        <v>20375</v>
      </c>
      <c r="AQ196" s="75">
        <v>16863</v>
      </c>
      <c r="AR196" s="75">
        <v>24477</v>
      </c>
      <c r="AS196" s="75">
        <v>20521</v>
      </c>
      <c r="AU196" s="75">
        <v>26840</v>
      </c>
      <c r="AV196" s="75">
        <v>23791</v>
      </c>
      <c r="AW196" s="75">
        <v>22548</v>
      </c>
      <c r="AX196" s="75">
        <v>20401</v>
      </c>
      <c r="AY196" s="75">
        <v>17347</v>
      </c>
      <c r="AZ196" s="75">
        <v>15281</v>
      </c>
      <c r="BA196" s="75">
        <v>23584</v>
      </c>
      <c r="BB196" s="75">
        <v>20311</v>
      </c>
      <c r="BD196" s="75">
        <v>28591</v>
      </c>
      <c r="BE196" s="75">
        <v>26122</v>
      </c>
      <c r="BF196" s="75">
        <v>30083</v>
      </c>
      <c r="BG196" s="75">
        <v>27661</v>
      </c>
      <c r="BH196" s="75">
        <v>29720</v>
      </c>
      <c r="BI196" s="75">
        <v>30612</v>
      </c>
      <c r="BJ196" s="75">
        <v>26114</v>
      </c>
      <c r="BK196" s="75">
        <v>22735</v>
      </c>
      <c r="BM196" s="75">
        <v>26822</v>
      </c>
      <c r="BN196" s="75">
        <v>23651</v>
      </c>
      <c r="BO196" s="75">
        <v>23444</v>
      </c>
      <c r="BP196" s="75">
        <v>23659</v>
      </c>
      <c r="BQ196" s="75">
        <v>34526</v>
      </c>
      <c r="BR196" s="75">
        <v>30556</v>
      </c>
      <c r="BS196" s="75">
        <v>41503</v>
      </c>
      <c r="BT196" s="75">
        <v>23938</v>
      </c>
      <c r="BV196">
        <v>43498</v>
      </c>
      <c r="BW196">
        <v>25646</v>
      </c>
      <c r="BX196">
        <v>43781</v>
      </c>
      <c r="BY196">
        <v>25931</v>
      </c>
      <c r="BZ196">
        <v>50899</v>
      </c>
      <c r="CA196">
        <v>29918</v>
      </c>
      <c r="CB196">
        <v>44504</v>
      </c>
      <c r="CC196">
        <v>25969</v>
      </c>
      <c r="CE196">
        <v>64745</v>
      </c>
      <c r="CF196">
        <v>29437</v>
      </c>
      <c r="CG196" s="75">
        <v>97237</v>
      </c>
      <c r="CH196" s="75">
        <v>41513</v>
      </c>
      <c r="CI196" s="75">
        <v>56975</v>
      </c>
      <c r="CJ196" s="75">
        <v>24294</v>
      </c>
    </row>
    <row r="197" spans="1:90" x14ac:dyDescent="0.6">
      <c r="A197" s="32" t="s">
        <v>197</v>
      </c>
      <c r="AY197">
        <v>0</v>
      </c>
      <c r="AZ197">
        <v>0</v>
      </c>
      <c r="BA197">
        <v>0</v>
      </c>
      <c r="BB197">
        <v>0</v>
      </c>
      <c r="BD197">
        <v>0</v>
      </c>
      <c r="BE197">
        <v>0</v>
      </c>
    </row>
    <row r="198" spans="1:90" x14ac:dyDescent="0.6">
      <c r="A198" s="3"/>
    </row>
    <row r="199" spans="1:90" x14ac:dyDescent="0.6">
      <c r="A199" s="3" t="s">
        <v>198</v>
      </c>
      <c r="B199" s="305">
        <v>32640</v>
      </c>
      <c r="C199" s="305">
        <v>21818</v>
      </c>
      <c r="D199" s="75">
        <v>35366</v>
      </c>
      <c r="E199" s="75">
        <v>22774</v>
      </c>
      <c r="F199" s="75">
        <v>40348</v>
      </c>
      <c r="G199" s="75">
        <v>20643</v>
      </c>
      <c r="H199" s="75">
        <v>39760</v>
      </c>
      <c r="I199" s="75">
        <v>19752</v>
      </c>
      <c r="K199" s="316">
        <v>35731</v>
      </c>
      <c r="L199" s="316">
        <v>18567</v>
      </c>
      <c r="M199" s="316">
        <v>39630</v>
      </c>
      <c r="N199" s="316">
        <v>19998</v>
      </c>
      <c r="O199" s="316">
        <v>42311</v>
      </c>
      <c r="P199" s="316">
        <v>19328</v>
      </c>
      <c r="Q199" s="316">
        <v>36387</v>
      </c>
      <c r="R199" s="316">
        <v>16918</v>
      </c>
      <c r="T199" s="316">
        <v>41427</v>
      </c>
      <c r="U199" s="316">
        <v>19519</v>
      </c>
      <c r="V199" s="316">
        <v>41198</v>
      </c>
      <c r="W199" s="316">
        <v>18572</v>
      </c>
      <c r="X199" s="316">
        <v>37458</v>
      </c>
      <c r="Y199" s="316">
        <v>17324</v>
      </c>
      <c r="Z199" s="316">
        <v>41138</v>
      </c>
      <c r="AA199" s="316">
        <v>18525</v>
      </c>
      <c r="AC199" s="316">
        <v>41394</v>
      </c>
      <c r="AD199" s="316">
        <v>19139</v>
      </c>
      <c r="AE199" s="316">
        <v>37242</v>
      </c>
      <c r="AF199" s="316">
        <v>16886</v>
      </c>
      <c r="AG199" s="316">
        <v>11664</v>
      </c>
      <c r="AH199" s="316">
        <v>5157</v>
      </c>
      <c r="AI199" s="316">
        <v>2669</v>
      </c>
      <c r="AJ199" s="316">
        <v>1003</v>
      </c>
      <c r="AL199" s="75">
        <v>48548</v>
      </c>
      <c r="AM199" s="75">
        <v>24280</v>
      </c>
      <c r="AN199" s="75">
        <v>45684</v>
      </c>
      <c r="AO199" s="75">
        <v>20734</v>
      </c>
      <c r="AP199" s="75">
        <v>46630</v>
      </c>
      <c r="AQ199" s="75">
        <v>21123</v>
      </c>
      <c r="AR199" s="75">
        <v>39297</v>
      </c>
      <c r="AS199" s="75">
        <v>18075</v>
      </c>
      <c r="AU199" s="309">
        <v>47084</v>
      </c>
      <c r="AV199" s="309">
        <v>22089</v>
      </c>
      <c r="AW199" s="309">
        <v>48469</v>
      </c>
      <c r="AX199" s="309">
        <v>21869</v>
      </c>
      <c r="AY199" s="75">
        <v>37214</v>
      </c>
      <c r="AZ199" s="75">
        <v>16740</v>
      </c>
      <c r="BA199" s="75">
        <v>50783</v>
      </c>
      <c r="BB199" s="75">
        <v>23708</v>
      </c>
      <c r="BD199" s="75">
        <v>48448</v>
      </c>
      <c r="BE199" s="75">
        <v>22871</v>
      </c>
      <c r="BF199" s="75">
        <v>45006</v>
      </c>
      <c r="BG199" s="75">
        <v>20753</v>
      </c>
      <c r="BH199" s="75">
        <v>40402</v>
      </c>
      <c r="BI199" s="75">
        <v>19622</v>
      </c>
      <c r="BJ199" s="75">
        <v>41645</v>
      </c>
      <c r="BK199" s="75">
        <v>18795</v>
      </c>
      <c r="BM199" s="75">
        <v>39796</v>
      </c>
      <c r="BN199" s="75">
        <v>19689</v>
      </c>
      <c r="BO199" s="75">
        <v>30936</v>
      </c>
      <c r="BP199" s="75">
        <v>15802</v>
      </c>
      <c r="BQ199" s="75">
        <v>42108</v>
      </c>
      <c r="BR199" s="75">
        <v>19062</v>
      </c>
      <c r="BS199" s="75">
        <v>50779</v>
      </c>
      <c r="BT199" s="75">
        <v>21249</v>
      </c>
      <c r="BV199">
        <v>45127</v>
      </c>
      <c r="BW199">
        <v>17766</v>
      </c>
      <c r="BX199">
        <v>46942</v>
      </c>
      <c r="BY199">
        <v>18787</v>
      </c>
      <c r="BZ199">
        <v>51825</v>
      </c>
      <c r="CA199">
        <v>21150</v>
      </c>
      <c r="CB199">
        <v>54953</v>
      </c>
      <c r="CC199">
        <v>22394</v>
      </c>
      <c r="CE199">
        <v>57795</v>
      </c>
      <c r="CF199">
        <v>20127</v>
      </c>
      <c r="CG199" s="75">
        <v>80465</v>
      </c>
      <c r="CH199" s="75">
        <v>25257</v>
      </c>
      <c r="CI199" s="75">
        <v>79517</v>
      </c>
      <c r="CJ199" s="75">
        <v>24816</v>
      </c>
    </row>
    <row r="200" spans="1:90" x14ac:dyDescent="0.6">
      <c r="A200" s="3"/>
    </row>
    <row r="201" spans="1:90" x14ac:dyDescent="0.6">
      <c r="A201" s="3" t="s">
        <v>199</v>
      </c>
      <c r="B201" s="305">
        <v>1667</v>
      </c>
      <c r="C201" s="305">
        <v>33347</v>
      </c>
      <c r="D201" s="75">
        <v>4012</v>
      </c>
      <c r="E201" s="75">
        <v>80237</v>
      </c>
      <c r="F201" s="75">
        <v>1998</v>
      </c>
      <c r="G201" s="75">
        <v>39962</v>
      </c>
      <c r="H201" s="75">
        <v>1404</v>
      </c>
      <c r="I201" s="75">
        <v>28078</v>
      </c>
      <c r="K201" s="316">
        <v>1594</v>
      </c>
      <c r="L201" s="316">
        <v>31854</v>
      </c>
      <c r="M201" s="316">
        <v>1421</v>
      </c>
      <c r="N201" s="316">
        <v>28388</v>
      </c>
      <c r="O201" s="316">
        <v>1961</v>
      </c>
      <c r="P201" s="316">
        <v>39209</v>
      </c>
      <c r="Q201" s="316">
        <v>1393</v>
      </c>
      <c r="R201" s="316">
        <v>27825</v>
      </c>
      <c r="T201" s="316">
        <v>1421</v>
      </c>
      <c r="U201" s="316">
        <v>28428</v>
      </c>
      <c r="V201" s="316">
        <v>1409</v>
      </c>
      <c r="W201" s="316">
        <v>28176</v>
      </c>
      <c r="X201" s="316">
        <v>1856</v>
      </c>
      <c r="Y201" s="316">
        <v>37128</v>
      </c>
      <c r="Z201" s="316">
        <v>1631</v>
      </c>
      <c r="AA201" s="316">
        <v>32623</v>
      </c>
      <c r="AC201" s="316">
        <v>1253</v>
      </c>
      <c r="AD201" s="316">
        <v>25061</v>
      </c>
      <c r="AE201" s="316">
        <v>1296</v>
      </c>
      <c r="AF201" s="316">
        <v>25915</v>
      </c>
      <c r="AG201" s="316">
        <v>1636</v>
      </c>
      <c r="AH201" s="316">
        <v>32729</v>
      </c>
      <c r="AI201" s="316">
        <v>1285</v>
      </c>
      <c r="AJ201" s="316">
        <v>25702</v>
      </c>
      <c r="AL201" s="75">
        <v>1247</v>
      </c>
      <c r="AM201" s="75">
        <v>24939</v>
      </c>
      <c r="AN201" s="75">
        <v>1392</v>
      </c>
      <c r="AO201" s="75">
        <v>27849</v>
      </c>
      <c r="AP201" s="75">
        <v>1641</v>
      </c>
      <c r="AQ201" s="75">
        <v>32815</v>
      </c>
      <c r="AR201" s="75">
        <v>1306</v>
      </c>
      <c r="AS201" s="75">
        <v>26120</v>
      </c>
      <c r="AU201" s="309">
        <v>1297</v>
      </c>
      <c r="AV201" s="309">
        <v>25946</v>
      </c>
      <c r="AW201" s="309">
        <v>1366</v>
      </c>
      <c r="AX201" s="309">
        <v>27312</v>
      </c>
      <c r="AY201" s="75">
        <v>70206</v>
      </c>
      <c r="AZ201" s="75">
        <v>58397</v>
      </c>
      <c r="BA201" s="75">
        <v>84763</v>
      </c>
      <c r="BB201" s="75">
        <v>60996</v>
      </c>
      <c r="BD201" s="75">
        <v>79854</v>
      </c>
      <c r="BE201" s="75">
        <v>60859</v>
      </c>
      <c r="BF201" s="75">
        <v>55294</v>
      </c>
      <c r="BG201" s="75">
        <v>40417</v>
      </c>
      <c r="BH201" s="75">
        <v>110310</v>
      </c>
      <c r="BI201" s="75">
        <v>79606</v>
      </c>
      <c r="BJ201" s="75">
        <v>77190</v>
      </c>
      <c r="BK201" s="75">
        <v>58175</v>
      </c>
      <c r="BM201" s="75">
        <v>109394</v>
      </c>
      <c r="BN201" s="75">
        <v>78686</v>
      </c>
      <c r="BO201" s="75">
        <v>61622</v>
      </c>
      <c r="BP201" s="75">
        <v>44224</v>
      </c>
      <c r="BQ201" s="75">
        <v>133917</v>
      </c>
      <c r="BR201" s="75">
        <v>96993</v>
      </c>
      <c r="BS201" s="75">
        <v>122758</v>
      </c>
      <c r="BT201" s="75">
        <v>68974</v>
      </c>
      <c r="BV201">
        <v>128128</v>
      </c>
      <c r="BW201">
        <v>73202</v>
      </c>
      <c r="BX201">
        <v>73701</v>
      </c>
      <c r="BY201">
        <v>42694</v>
      </c>
      <c r="BZ201">
        <v>127836</v>
      </c>
      <c r="CA201">
        <v>72666</v>
      </c>
      <c r="CB201">
        <v>115511</v>
      </c>
      <c r="CC201">
        <v>69872</v>
      </c>
      <c r="CE201">
        <v>296236</v>
      </c>
      <c r="CF201">
        <v>137917</v>
      </c>
      <c r="CG201" s="75">
        <v>190013</v>
      </c>
      <c r="CH201" s="75">
        <v>77740</v>
      </c>
      <c r="CI201" s="75">
        <v>322890</v>
      </c>
      <c r="CJ201" s="75">
        <v>135448</v>
      </c>
    </row>
    <row r="202" spans="1:90" x14ac:dyDescent="0.6">
      <c r="A202" s="204" t="s">
        <v>39</v>
      </c>
      <c r="B202" s="313">
        <f>SUM(B203:B207)</f>
        <v>1667</v>
      </c>
      <c r="C202" s="313">
        <f t="shared" ref="C202:BN202" si="31">SUM(C203:C207)</f>
        <v>33347</v>
      </c>
      <c r="D202" s="313">
        <f t="shared" si="31"/>
        <v>4012</v>
      </c>
      <c r="E202" s="313">
        <f t="shared" si="31"/>
        <v>80237</v>
      </c>
      <c r="F202" s="313">
        <f t="shared" si="31"/>
        <v>1998</v>
      </c>
      <c r="G202" s="313">
        <f t="shared" si="31"/>
        <v>88600</v>
      </c>
      <c r="H202" s="313">
        <f t="shared" si="31"/>
        <v>1404</v>
      </c>
      <c r="I202" s="313">
        <f t="shared" si="31"/>
        <v>28078</v>
      </c>
      <c r="J202" s="305"/>
      <c r="K202" s="313">
        <f t="shared" si="31"/>
        <v>1594</v>
      </c>
      <c r="L202" s="313">
        <f t="shared" si="31"/>
        <v>31854</v>
      </c>
      <c r="M202" s="313">
        <f t="shared" si="31"/>
        <v>1421</v>
      </c>
      <c r="N202" s="313">
        <f t="shared" si="31"/>
        <v>28388</v>
      </c>
      <c r="O202" s="313">
        <f t="shared" si="31"/>
        <v>1961</v>
      </c>
      <c r="P202" s="313">
        <f t="shared" si="31"/>
        <v>39209</v>
      </c>
      <c r="Q202" s="313">
        <f t="shared" si="31"/>
        <v>1393</v>
      </c>
      <c r="R202" s="313">
        <f t="shared" si="31"/>
        <v>27825</v>
      </c>
      <c r="S202" s="305"/>
      <c r="T202" s="313">
        <f t="shared" si="31"/>
        <v>1421</v>
      </c>
      <c r="U202" s="313">
        <f t="shared" si="31"/>
        <v>28428</v>
      </c>
      <c r="V202" s="313">
        <f t="shared" si="31"/>
        <v>1409</v>
      </c>
      <c r="W202" s="313">
        <f t="shared" si="31"/>
        <v>28176</v>
      </c>
      <c r="X202" s="313">
        <f t="shared" si="31"/>
        <v>1856</v>
      </c>
      <c r="Y202" s="313">
        <f t="shared" si="31"/>
        <v>37128</v>
      </c>
      <c r="Z202" s="313">
        <f t="shared" si="31"/>
        <v>1631</v>
      </c>
      <c r="AA202" s="313">
        <f t="shared" si="31"/>
        <v>32623</v>
      </c>
      <c r="AB202" s="305"/>
      <c r="AC202" s="313">
        <f t="shared" si="31"/>
        <v>1253</v>
      </c>
      <c r="AD202" s="313">
        <f t="shared" si="31"/>
        <v>25061</v>
      </c>
      <c r="AE202" s="313">
        <f t="shared" si="31"/>
        <v>1296</v>
      </c>
      <c r="AF202" s="313">
        <f t="shared" si="31"/>
        <v>25915</v>
      </c>
      <c r="AG202" s="313">
        <f t="shared" si="31"/>
        <v>1636</v>
      </c>
      <c r="AH202" s="313">
        <f t="shared" si="31"/>
        <v>32729</v>
      </c>
      <c r="AI202" s="313">
        <f t="shared" si="31"/>
        <v>1285</v>
      </c>
      <c r="AJ202" s="313">
        <f t="shared" si="31"/>
        <v>25702</v>
      </c>
      <c r="AK202" s="305"/>
      <c r="AL202" s="313">
        <f t="shared" si="31"/>
        <v>1247</v>
      </c>
      <c r="AM202" s="313">
        <f t="shared" si="31"/>
        <v>24939</v>
      </c>
      <c r="AN202" s="313">
        <f t="shared" si="31"/>
        <v>1392</v>
      </c>
      <c r="AO202" s="313">
        <f t="shared" si="31"/>
        <v>27849</v>
      </c>
      <c r="AP202" s="313">
        <f t="shared" si="31"/>
        <v>1641</v>
      </c>
      <c r="AQ202" s="313">
        <f t="shared" si="31"/>
        <v>32815</v>
      </c>
      <c r="AR202" s="313">
        <f t="shared" si="31"/>
        <v>1306</v>
      </c>
      <c r="AS202" s="313">
        <f t="shared" si="31"/>
        <v>26120</v>
      </c>
      <c r="AT202" s="305"/>
      <c r="AU202" s="313">
        <f t="shared" si="31"/>
        <v>1297</v>
      </c>
      <c r="AV202" s="313">
        <f t="shared" si="31"/>
        <v>25946</v>
      </c>
      <c r="AW202" s="313">
        <f t="shared" si="31"/>
        <v>1366</v>
      </c>
      <c r="AX202" s="313">
        <f t="shared" si="31"/>
        <v>27312</v>
      </c>
      <c r="AY202" s="313">
        <f t="shared" si="31"/>
        <v>70206</v>
      </c>
      <c r="AZ202" s="313">
        <f t="shared" si="31"/>
        <v>58396</v>
      </c>
      <c r="BA202" s="313">
        <f t="shared" si="31"/>
        <v>84763</v>
      </c>
      <c r="BB202" s="313">
        <f t="shared" si="31"/>
        <v>60995</v>
      </c>
      <c r="BC202" s="305"/>
      <c r="BD202" s="313">
        <f t="shared" si="31"/>
        <v>79853</v>
      </c>
      <c r="BE202" s="313">
        <f t="shared" si="31"/>
        <v>60858</v>
      </c>
      <c r="BF202" s="313">
        <f t="shared" si="31"/>
        <v>55294</v>
      </c>
      <c r="BG202" s="313">
        <f t="shared" si="31"/>
        <v>40417</v>
      </c>
      <c r="BH202" s="313">
        <f t="shared" si="31"/>
        <v>110310</v>
      </c>
      <c r="BI202" s="313">
        <f t="shared" si="31"/>
        <v>79606</v>
      </c>
      <c r="BJ202" s="313">
        <f t="shared" si="31"/>
        <v>77190</v>
      </c>
      <c r="BK202" s="313">
        <f t="shared" si="31"/>
        <v>58176</v>
      </c>
      <c r="BL202" s="305"/>
      <c r="BM202" s="313">
        <f t="shared" si="31"/>
        <v>109393</v>
      </c>
      <c r="BN202" s="313">
        <f t="shared" si="31"/>
        <v>78686</v>
      </c>
      <c r="BO202" s="313">
        <f t="shared" ref="BO202:BT202" si="32">SUM(BO203:BO207)</f>
        <v>61622</v>
      </c>
      <c r="BP202" s="313">
        <f t="shared" si="32"/>
        <v>44224</v>
      </c>
      <c r="BQ202" s="313">
        <f t="shared" si="32"/>
        <v>133917</v>
      </c>
      <c r="BR202" s="313">
        <f t="shared" si="32"/>
        <v>96994</v>
      </c>
      <c r="BS202" s="313">
        <f t="shared" si="32"/>
        <v>122759</v>
      </c>
      <c r="BT202" s="313">
        <f t="shared" si="32"/>
        <v>68975</v>
      </c>
      <c r="BV202" s="314">
        <v>128129</v>
      </c>
      <c r="BW202" s="314">
        <v>73202</v>
      </c>
      <c r="BX202" s="314">
        <v>73701</v>
      </c>
      <c r="BY202" s="314">
        <v>42694</v>
      </c>
      <c r="BZ202" s="314">
        <v>127836</v>
      </c>
      <c r="CA202" s="314">
        <v>72666</v>
      </c>
      <c r="CB202" s="314">
        <v>115511</v>
      </c>
      <c r="CC202" s="314">
        <v>69872</v>
      </c>
      <c r="CE202" s="314">
        <v>296236</v>
      </c>
      <c r="CF202" s="314">
        <v>137918</v>
      </c>
      <c r="CG202" s="315">
        <f>SUM(CG204:CG207)</f>
        <v>190014</v>
      </c>
      <c r="CH202" s="315">
        <f>SUM(CH204:CH207)</f>
        <v>77739</v>
      </c>
      <c r="CI202" s="314">
        <f>SUM(CI203:CI207)</f>
        <v>322890</v>
      </c>
      <c r="CJ202" s="314">
        <f>SUM(CJ203:CJ207)</f>
        <v>135448</v>
      </c>
      <c r="CK202" s="314"/>
      <c r="CL202" s="314"/>
    </row>
    <row r="203" spans="1:90" x14ac:dyDescent="0.6">
      <c r="A203" s="33" t="s">
        <v>200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90" x14ac:dyDescent="0.6">
      <c r="A204" s="33" t="s">
        <v>201</v>
      </c>
      <c r="B204" s="305">
        <v>1667</v>
      </c>
      <c r="C204" s="305">
        <v>33347</v>
      </c>
      <c r="D204" s="75">
        <v>4012</v>
      </c>
      <c r="E204" s="75">
        <v>80237</v>
      </c>
      <c r="F204" s="75">
        <v>1998</v>
      </c>
      <c r="G204" s="75">
        <v>88600</v>
      </c>
      <c r="H204" s="75">
        <v>1404</v>
      </c>
      <c r="I204" s="75">
        <v>28078</v>
      </c>
      <c r="K204" s="316">
        <v>1594</v>
      </c>
      <c r="L204" s="316">
        <v>31854</v>
      </c>
      <c r="M204" s="316">
        <v>1421</v>
      </c>
      <c r="N204" s="316">
        <v>28388</v>
      </c>
      <c r="O204" s="316">
        <v>1961</v>
      </c>
      <c r="P204" s="316">
        <v>39209</v>
      </c>
      <c r="Q204" s="316">
        <v>1393</v>
      </c>
      <c r="R204" s="316">
        <v>27825</v>
      </c>
      <c r="T204" s="316">
        <v>1421</v>
      </c>
      <c r="U204" s="316">
        <v>28428</v>
      </c>
      <c r="V204" s="316">
        <v>1409</v>
      </c>
      <c r="W204" s="316">
        <v>28176</v>
      </c>
      <c r="X204" s="316">
        <v>1856</v>
      </c>
      <c r="Y204" s="316">
        <v>37128</v>
      </c>
      <c r="Z204" s="316">
        <v>1631</v>
      </c>
      <c r="AA204" s="316">
        <v>32623</v>
      </c>
      <c r="AC204" s="316">
        <v>1253</v>
      </c>
      <c r="AD204" s="316">
        <v>25061</v>
      </c>
      <c r="AE204" s="316">
        <v>1296</v>
      </c>
      <c r="AF204" s="316">
        <v>25915</v>
      </c>
      <c r="AG204" s="316">
        <v>1636</v>
      </c>
      <c r="AH204" s="316">
        <v>32729</v>
      </c>
      <c r="AI204" s="316">
        <v>1285</v>
      </c>
      <c r="AJ204" s="316">
        <v>25702</v>
      </c>
      <c r="AL204" s="75">
        <v>1247</v>
      </c>
      <c r="AM204" s="75">
        <v>24939</v>
      </c>
      <c r="AN204" s="75">
        <v>1392</v>
      </c>
      <c r="AO204" s="75">
        <v>27849</v>
      </c>
      <c r="AP204" s="75">
        <v>1641</v>
      </c>
      <c r="AQ204" s="75">
        <v>32815</v>
      </c>
      <c r="AR204">
        <v>1306</v>
      </c>
      <c r="AS204" s="75">
        <v>26120</v>
      </c>
      <c r="AU204" s="75">
        <v>1297</v>
      </c>
      <c r="AV204" s="75">
        <v>25946</v>
      </c>
      <c r="AW204" s="75">
        <v>1366</v>
      </c>
      <c r="AX204" s="75">
        <v>27312</v>
      </c>
      <c r="AY204" s="75">
        <v>64024</v>
      </c>
      <c r="AZ204" s="75">
        <v>46682</v>
      </c>
      <c r="BA204" s="75">
        <v>51903</v>
      </c>
      <c r="BB204" s="75">
        <v>37799</v>
      </c>
      <c r="BD204" s="75">
        <v>48602</v>
      </c>
      <c r="BE204" s="75">
        <v>36626</v>
      </c>
      <c r="BF204" s="75">
        <v>49165</v>
      </c>
      <c r="BG204" s="75">
        <v>36092</v>
      </c>
      <c r="BH204" s="75">
        <v>63439</v>
      </c>
      <c r="BI204" s="75">
        <v>47487</v>
      </c>
      <c r="BJ204" s="75">
        <v>49238</v>
      </c>
      <c r="BK204" s="75">
        <v>36709</v>
      </c>
      <c r="BM204" s="75">
        <v>51479</v>
      </c>
      <c r="BN204" s="75">
        <v>37921</v>
      </c>
      <c r="BO204" s="75">
        <v>56975</v>
      </c>
      <c r="BP204" s="75">
        <v>40939</v>
      </c>
      <c r="BQ204" s="75">
        <v>53279</v>
      </c>
      <c r="BR204" s="75">
        <v>40817</v>
      </c>
      <c r="BS204" s="75">
        <v>71742</v>
      </c>
      <c r="BT204" s="75">
        <v>40062</v>
      </c>
      <c r="BV204">
        <v>69840</v>
      </c>
      <c r="BW204">
        <v>39768</v>
      </c>
      <c r="BX204">
        <v>66036</v>
      </c>
      <c r="BY204">
        <v>38104</v>
      </c>
      <c r="BZ204">
        <v>73359</v>
      </c>
      <c r="CA204">
        <v>40976</v>
      </c>
      <c r="CB204">
        <v>81269</v>
      </c>
      <c r="CC204">
        <v>49236</v>
      </c>
      <c r="CE204">
        <v>138495</v>
      </c>
      <c r="CF204">
        <v>64524</v>
      </c>
      <c r="CG204" s="75">
        <v>137163</v>
      </c>
      <c r="CH204" s="75">
        <v>55036</v>
      </c>
      <c r="CI204" s="75">
        <v>160006</v>
      </c>
      <c r="CJ204" s="75">
        <v>66910</v>
      </c>
    </row>
    <row r="205" spans="1:90" x14ac:dyDescent="0.6">
      <c r="A205" s="33" t="s">
        <v>202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D205">
        <v>0</v>
      </c>
      <c r="BE205">
        <v>0</v>
      </c>
      <c r="BH205">
        <v>0</v>
      </c>
      <c r="BI205">
        <v>0</v>
      </c>
    </row>
    <row r="206" spans="1:90" x14ac:dyDescent="0.6">
      <c r="A206" s="32" t="s">
        <v>203</v>
      </c>
      <c r="AY206">
        <v>613</v>
      </c>
      <c r="AZ206">
        <v>504</v>
      </c>
      <c r="BA206" s="75">
        <v>3456</v>
      </c>
      <c r="BB206" s="75">
        <v>2419</v>
      </c>
      <c r="BD206" s="75">
        <v>5314</v>
      </c>
      <c r="BE206" s="75">
        <v>3536</v>
      </c>
      <c r="BF206" s="75">
        <v>6129</v>
      </c>
      <c r="BG206" s="75">
        <v>4325</v>
      </c>
      <c r="BH206" s="75">
        <v>5554</v>
      </c>
      <c r="BI206" s="75">
        <v>3850</v>
      </c>
      <c r="BJ206" s="75">
        <v>3514</v>
      </c>
      <c r="BK206" s="75">
        <v>2477</v>
      </c>
      <c r="BM206" s="75">
        <v>5182</v>
      </c>
      <c r="BN206" s="75">
        <v>3491</v>
      </c>
      <c r="BO206" s="75">
        <v>4647</v>
      </c>
      <c r="BP206" s="75">
        <v>3285</v>
      </c>
      <c r="BQ206" s="75">
        <v>4688</v>
      </c>
      <c r="BR206" s="75">
        <v>3164</v>
      </c>
      <c r="BS206" s="75">
        <v>4095</v>
      </c>
      <c r="BT206" s="75">
        <v>2466</v>
      </c>
      <c r="BV206">
        <v>5857</v>
      </c>
      <c r="BW206">
        <v>3466</v>
      </c>
      <c r="BX206">
        <v>7665</v>
      </c>
      <c r="BY206">
        <v>4590</v>
      </c>
      <c r="BZ206">
        <v>4225</v>
      </c>
      <c r="CA206">
        <v>2551</v>
      </c>
      <c r="CB206">
        <v>4327</v>
      </c>
      <c r="CC206">
        <v>2640</v>
      </c>
      <c r="CE206">
        <v>9594</v>
      </c>
      <c r="CF206">
        <v>4448</v>
      </c>
      <c r="CG206" s="75">
        <v>11048</v>
      </c>
      <c r="CH206" s="75">
        <v>4601</v>
      </c>
      <c r="CI206" s="75">
        <v>8943</v>
      </c>
      <c r="CJ206" s="75">
        <v>3705</v>
      </c>
    </row>
    <row r="207" spans="1:90" x14ac:dyDescent="0.6">
      <c r="A207" s="32" t="s">
        <v>204</v>
      </c>
      <c r="AY207" s="75">
        <v>5569</v>
      </c>
      <c r="AZ207" s="75">
        <v>11210</v>
      </c>
      <c r="BA207" s="75">
        <v>29404</v>
      </c>
      <c r="BB207" s="75">
        <v>20777</v>
      </c>
      <c r="BD207" s="75">
        <v>25937</v>
      </c>
      <c r="BE207" s="75">
        <v>20696</v>
      </c>
      <c r="BH207" s="75">
        <v>41317</v>
      </c>
      <c r="BI207" s="75">
        <v>28269</v>
      </c>
      <c r="BJ207" s="75">
        <v>24438</v>
      </c>
      <c r="BK207" s="75">
        <v>18990</v>
      </c>
      <c r="BM207" s="75">
        <v>52732</v>
      </c>
      <c r="BN207" s="75">
        <v>37274</v>
      </c>
      <c r="BO207">
        <v>0</v>
      </c>
      <c r="BP207">
        <v>0</v>
      </c>
      <c r="BQ207" s="75">
        <v>75950</v>
      </c>
      <c r="BR207" s="75">
        <v>53013</v>
      </c>
      <c r="BS207" s="75">
        <v>46922</v>
      </c>
      <c r="BT207" s="75">
        <v>26447</v>
      </c>
      <c r="BV207">
        <v>52432</v>
      </c>
      <c r="BW207">
        <v>29968</v>
      </c>
      <c r="BZ207">
        <v>50252</v>
      </c>
      <c r="CA207">
        <v>29139</v>
      </c>
      <c r="CB207">
        <v>29915</v>
      </c>
      <c r="CC207">
        <v>17996</v>
      </c>
      <c r="CE207">
        <v>148147</v>
      </c>
      <c r="CF207">
        <v>68946</v>
      </c>
      <c r="CG207" s="75">
        <v>41803</v>
      </c>
      <c r="CH207" s="75">
        <v>18102</v>
      </c>
      <c r="CI207" s="75">
        <v>153941</v>
      </c>
      <c r="CJ207" s="75">
        <v>64833</v>
      </c>
    </row>
    <row r="208" spans="1:90" x14ac:dyDescent="0.6">
      <c r="A208" s="3"/>
    </row>
    <row r="209" spans="1:90" x14ac:dyDescent="0.6">
      <c r="A209" s="3" t="s">
        <v>205</v>
      </c>
      <c r="AY209" s="75">
        <v>86474</v>
      </c>
      <c r="AZ209" s="75">
        <v>62469</v>
      </c>
      <c r="BA209" s="75">
        <v>22984</v>
      </c>
      <c r="BB209" s="75">
        <v>16702</v>
      </c>
      <c r="BD209" s="75">
        <v>69898</v>
      </c>
      <c r="BE209" s="75">
        <v>49735</v>
      </c>
      <c r="BF209" s="75">
        <v>70262</v>
      </c>
      <c r="BG209" s="75">
        <v>49913</v>
      </c>
      <c r="BH209" s="75">
        <v>76077</v>
      </c>
      <c r="BI209" s="75">
        <v>53676</v>
      </c>
      <c r="BJ209" s="75">
        <v>52193</v>
      </c>
      <c r="BK209" s="75">
        <v>37334</v>
      </c>
      <c r="BM209" s="75">
        <v>67400</v>
      </c>
      <c r="BN209" s="75">
        <v>48753</v>
      </c>
      <c r="BO209" s="75">
        <v>50231</v>
      </c>
      <c r="BP209" s="75">
        <v>35856</v>
      </c>
      <c r="BQ209" s="75">
        <v>108256</v>
      </c>
      <c r="BR209" s="75">
        <v>77401</v>
      </c>
      <c r="BS209" s="75">
        <v>121348</v>
      </c>
      <c r="BT209" s="75">
        <v>68479</v>
      </c>
      <c r="BV209">
        <v>142098</v>
      </c>
      <c r="BW209">
        <v>79380</v>
      </c>
      <c r="BX209">
        <v>125021</v>
      </c>
      <c r="BY209">
        <v>70064</v>
      </c>
      <c r="BZ209">
        <v>176511</v>
      </c>
      <c r="CA209">
        <v>99373</v>
      </c>
      <c r="CB209">
        <v>140044</v>
      </c>
      <c r="CC209">
        <v>80339</v>
      </c>
      <c r="CE209">
        <v>217677</v>
      </c>
      <c r="CF209">
        <v>95486</v>
      </c>
      <c r="CG209" s="75">
        <v>254311</v>
      </c>
      <c r="CH209" s="75">
        <v>100866</v>
      </c>
      <c r="CI209" s="75">
        <v>266890</v>
      </c>
      <c r="CJ209" s="75">
        <v>107390</v>
      </c>
    </row>
    <row r="210" spans="1:90" x14ac:dyDescent="0.6">
      <c r="A210" s="3"/>
    </row>
    <row r="211" spans="1:90" x14ac:dyDescent="0.6">
      <c r="A211" s="190" t="s">
        <v>38</v>
      </c>
      <c r="B211" s="305">
        <v>12096558</v>
      </c>
      <c r="C211" s="305">
        <v>6686320</v>
      </c>
      <c r="D211" s="75">
        <v>11664757</v>
      </c>
      <c r="E211" s="75">
        <v>6553770</v>
      </c>
      <c r="F211" s="75">
        <v>15451485</v>
      </c>
      <c r="G211" s="75">
        <v>6797649</v>
      </c>
      <c r="H211" s="75">
        <v>14942421</v>
      </c>
      <c r="I211" s="75">
        <v>6360871</v>
      </c>
      <c r="K211" s="316">
        <v>16279980</v>
      </c>
      <c r="L211" s="316">
        <v>7032021</v>
      </c>
      <c r="M211" s="316">
        <v>15156450</v>
      </c>
      <c r="N211" s="316">
        <v>6729753</v>
      </c>
      <c r="O211" s="316">
        <v>15360652</v>
      </c>
      <c r="P211" s="316">
        <v>6225749</v>
      </c>
      <c r="Q211" s="316">
        <v>14521234</v>
      </c>
      <c r="R211" s="316">
        <v>5635793</v>
      </c>
      <c r="T211" s="316">
        <v>15492378</v>
      </c>
      <c r="U211" s="316">
        <v>6107541</v>
      </c>
      <c r="V211" s="316">
        <v>15563175</v>
      </c>
      <c r="W211" s="316">
        <v>6212134</v>
      </c>
      <c r="X211" s="316">
        <v>16350868</v>
      </c>
      <c r="Y211" s="316">
        <v>6561193</v>
      </c>
      <c r="Z211" s="316">
        <v>15411353</v>
      </c>
      <c r="AA211" s="316">
        <v>5948251</v>
      </c>
      <c r="AC211" s="316">
        <v>15662824</v>
      </c>
      <c r="AD211" s="316">
        <v>6173728</v>
      </c>
      <c r="AE211" s="316">
        <v>16295732</v>
      </c>
      <c r="AF211" s="316">
        <v>6446885</v>
      </c>
      <c r="AG211" s="316">
        <v>16797317</v>
      </c>
      <c r="AH211" s="316">
        <v>6729871</v>
      </c>
      <c r="AI211" s="316">
        <v>16127155</v>
      </c>
      <c r="AJ211" s="316">
        <v>6196140</v>
      </c>
      <c r="AL211" s="75">
        <v>16806983</v>
      </c>
      <c r="AM211" s="75">
        <v>6596276</v>
      </c>
      <c r="AN211" s="75">
        <v>16321249</v>
      </c>
      <c r="AO211" s="75">
        <v>6455526</v>
      </c>
      <c r="AP211" s="75">
        <v>17639797</v>
      </c>
      <c r="AQ211" s="75">
        <v>6974298</v>
      </c>
      <c r="AR211" s="75">
        <v>16298113</v>
      </c>
      <c r="AS211" s="75">
        <v>6454798</v>
      </c>
      <c r="AU211" s="309">
        <v>16190064</v>
      </c>
      <c r="AV211" s="309">
        <v>6453175</v>
      </c>
      <c r="AW211" s="309">
        <v>17040621</v>
      </c>
      <c r="AX211" s="309">
        <v>6657489</v>
      </c>
      <c r="AY211" s="75">
        <v>18524112</v>
      </c>
      <c r="AZ211" s="75">
        <v>7446647</v>
      </c>
      <c r="BA211" s="75">
        <v>17915438</v>
      </c>
      <c r="BB211" s="75">
        <v>7112445</v>
      </c>
      <c r="BD211" s="75">
        <v>18880764</v>
      </c>
      <c r="BE211" s="75">
        <v>7591177</v>
      </c>
      <c r="BF211" s="75">
        <v>18458123</v>
      </c>
      <c r="BG211" s="75">
        <v>7405879</v>
      </c>
      <c r="BH211" s="75">
        <v>19415415</v>
      </c>
      <c r="BI211" s="75">
        <v>7930697</v>
      </c>
      <c r="BJ211" s="75">
        <v>17738324</v>
      </c>
      <c r="BK211" s="75">
        <v>7094387</v>
      </c>
      <c r="BM211" s="75">
        <v>18372948</v>
      </c>
      <c r="BN211" s="75">
        <v>7499158</v>
      </c>
      <c r="BO211" s="75">
        <v>18391743</v>
      </c>
      <c r="BP211" s="75">
        <v>7477673</v>
      </c>
      <c r="BQ211" s="75">
        <v>18974566</v>
      </c>
      <c r="BR211" s="75">
        <v>7734002</v>
      </c>
      <c r="BS211" s="75">
        <v>22168683</v>
      </c>
      <c r="BT211" s="75">
        <v>7740181</v>
      </c>
      <c r="BV211" s="75">
        <v>22120015</v>
      </c>
      <c r="BW211" s="75">
        <v>7864857</v>
      </c>
      <c r="BX211" s="75">
        <v>22449227</v>
      </c>
      <c r="BY211" s="75">
        <v>7928160</v>
      </c>
      <c r="BZ211" s="75">
        <v>24004303</v>
      </c>
      <c r="CA211" s="75">
        <v>8517621</v>
      </c>
      <c r="CB211" s="75">
        <v>22648974</v>
      </c>
      <c r="CC211" s="75">
        <v>7994616</v>
      </c>
      <c r="CE211" s="75">
        <v>32452197</v>
      </c>
      <c r="CF211" s="75">
        <v>10476283</v>
      </c>
      <c r="CG211" s="75">
        <v>34876210</v>
      </c>
      <c r="CH211" s="75">
        <v>10378345</v>
      </c>
      <c r="CI211" s="75">
        <v>36585981</v>
      </c>
      <c r="CJ211" s="75">
        <v>10834859</v>
      </c>
    </row>
    <row r="212" spans="1:90" x14ac:dyDescent="0.6">
      <c r="A212" s="166" t="s">
        <v>39</v>
      </c>
      <c r="B212" s="313">
        <f>SUM(B202,B189,B159,B141,B119,B91,B63,B199,B209)</f>
        <v>12096598</v>
      </c>
      <c r="C212" s="313">
        <f t="shared" ref="C212:BN212" si="33">SUM(C202,C189,C159,C141,C119,C91,C63,C199,C209)</f>
        <v>6668325</v>
      </c>
      <c r="D212" s="313">
        <f t="shared" si="33"/>
        <v>11664759</v>
      </c>
      <c r="E212" s="313">
        <f t="shared" si="33"/>
        <v>6553772</v>
      </c>
      <c r="F212" s="313">
        <f t="shared" si="33"/>
        <v>15451484</v>
      </c>
      <c r="G212" s="313">
        <f>SUM(G202,G189,G159,G141,G119,G91,G63,G199,G209)</f>
        <v>6846280</v>
      </c>
      <c r="H212" s="313">
        <f t="shared" si="33"/>
        <v>14942419</v>
      </c>
      <c r="I212" s="313">
        <f t="shared" si="33"/>
        <v>6360875</v>
      </c>
      <c r="J212" s="305"/>
      <c r="K212" s="313">
        <f t="shared" si="33"/>
        <v>16279982</v>
      </c>
      <c r="L212" s="313">
        <f t="shared" si="33"/>
        <v>7117361</v>
      </c>
      <c r="M212" s="313">
        <f t="shared" si="33"/>
        <v>15156448</v>
      </c>
      <c r="N212" s="313">
        <f t="shared" si="33"/>
        <v>6729760</v>
      </c>
      <c r="O212" s="313">
        <f t="shared" si="33"/>
        <v>15360653</v>
      </c>
      <c r="P212" s="313">
        <f t="shared" si="33"/>
        <v>6225754</v>
      </c>
      <c r="Q212" s="313">
        <f t="shared" si="33"/>
        <v>14521236</v>
      </c>
      <c r="R212" s="313">
        <f t="shared" si="33"/>
        <v>5635794</v>
      </c>
      <c r="S212" s="305"/>
      <c r="T212" s="313">
        <f t="shared" si="33"/>
        <v>15492377</v>
      </c>
      <c r="U212" s="313">
        <f t="shared" si="33"/>
        <v>6107545</v>
      </c>
      <c r="V212" s="313">
        <f t="shared" si="33"/>
        <v>15563180</v>
      </c>
      <c r="W212" s="313">
        <f t="shared" si="33"/>
        <v>6212138</v>
      </c>
      <c r="X212" s="313">
        <f t="shared" si="33"/>
        <v>16350867</v>
      </c>
      <c r="Y212" s="313">
        <f t="shared" si="33"/>
        <v>6561188</v>
      </c>
      <c r="Z212" s="313">
        <f t="shared" si="33"/>
        <v>15411358</v>
      </c>
      <c r="AA212" s="313">
        <f t="shared" si="33"/>
        <v>5948251</v>
      </c>
      <c r="AB212" s="305"/>
      <c r="AC212" s="313">
        <f t="shared" si="33"/>
        <v>15662824</v>
      </c>
      <c r="AD212" s="313">
        <f t="shared" si="33"/>
        <v>6173732</v>
      </c>
      <c r="AE212" s="313">
        <f t="shared" si="33"/>
        <v>16295730</v>
      </c>
      <c r="AF212" s="313">
        <f t="shared" si="33"/>
        <v>6446903</v>
      </c>
      <c r="AG212" s="313">
        <f t="shared" si="33"/>
        <v>16793698</v>
      </c>
      <c r="AH212" s="313">
        <f t="shared" si="33"/>
        <v>6727525</v>
      </c>
      <c r="AI212" s="313">
        <f t="shared" si="33"/>
        <v>16127153</v>
      </c>
      <c r="AJ212" s="313">
        <f t="shared" si="33"/>
        <v>6196145</v>
      </c>
      <c r="AK212" s="305"/>
      <c r="AL212" s="313">
        <f t="shared" si="33"/>
        <v>18289312</v>
      </c>
      <c r="AM212" s="313">
        <f t="shared" si="33"/>
        <v>6738856</v>
      </c>
      <c r="AN212" s="313">
        <f t="shared" si="33"/>
        <v>16321252</v>
      </c>
      <c r="AO212" s="313">
        <f t="shared" si="33"/>
        <v>6455531</v>
      </c>
      <c r="AP212" s="313">
        <f t="shared" si="33"/>
        <v>17639798</v>
      </c>
      <c r="AQ212" s="313">
        <f t="shared" si="33"/>
        <v>6974301</v>
      </c>
      <c r="AR212" s="313">
        <f t="shared" si="33"/>
        <v>16298117</v>
      </c>
      <c r="AS212" s="313">
        <f t="shared" si="33"/>
        <v>6454799</v>
      </c>
      <c r="AT212" s="305"/>
      <c r="AU212" s="313">
        <f t="shared" si="33"/>
        <v>16190065</v>
      </c>
      <c r="AV212" s="313">
        <f t="shared" si="33"/>
        <v>6453171</v>
      </c>
      <c r="AW212" s="313">
        <f t="shared" si="33"/>
        <v>17040623</v>
      </c>
      <c r="AX212" s="313">
        <f t="shared" si="33"/>
        <v>6657493</v>
      </c>
      <c r="AY212" s="313">
        <f t="shared" si="33"/>
        <v>18524108</v>
      </c>
      <c r="AZ212" s="313">
        <f t="shared" si="33"/>
        <v>7446653</v>
      </c>
      <c r="BA212" s="313">
        <f t="shared" si="33"/>
        <v>17915444</v>
      </c>
      <c r="BB212" s="313">
        <f t="shared" si="33"/>
        <v>7112448</v>
      </c>
      <c r="BC212" s="305"/>
      <c r="BD212" s="313">
        <f t="shared" si="33"/>
        <v>18880764</v>
      </c>
      <c r="BE212" s="313">
        <f t="shared" si="33"/>
        <v>7591183</v>
      </c>
      <c r="BF212" s="313">
        <f t="shared" si="33"/>
        <v>18458120</v>
      </c>
      <c r="BG212" s="313">
        <f t="shared" si="33"/>
        <v>7310330</v>
      </c>
      <c r="BH212" s="313">
        <f t="shared" si="33"/>
        <v>19415418</v>
      </c>
      <c r="BI212" s="313">
        <f t="shared" si="33"/>
        <v>7930702</v>
      </c>
      <c r="BJ212" s="313">
        <f>SUM(BJ202,BJ189,BJ159,BJ141,BJ119,BJ91,BJ63,BJ199,BJ209)</f>
        <v>17738323</v>
      </c>
      <c r="BK212" s="313">
        <f t="shared" si="33"/>
        <v>7094391</v>
      </c>
      <c r="BL212" s="305"/>
      <c r="BM212" s="313">
        <f>SUM(BM202,BM189,BM159,BM141,BM119,BM91,BM63,BM199,BM209)</f>
        <v>18372945</v>
      </c>
      <c r="BN212" s="313">
        <f t="shared" si="33"/>
        <v>7499072</v>
      </c>
      <c r="BO212" s="313">
        <f t="shared" ref="BO212:CL212" si="34">SUM(BO202,BO189,BO159,BO141,BO119,BO91,BO63,BO199,BO209)</f>
        <v>18391665</v>
      </c>
      <c r="BP212" s="313">
        <f>SUM(BP202,BP189,BP159,BP141,BP119,BP91,BP63,BP199,BP209)</f>
        <v>7477595</v>
      </c>
      <c r="BQ212" s="313">
        <f t="shared" si="34"/>
        <v>18974565</v>
      </c>
      <c r="BR212" s="313">
        <f t="shared" si="34"/>
        <v>7734001</v>
      </c>
      <c r="BS212" s="313">
        <f t="shared" si="34"/>
        <v>22168685</v>
      </c>
      <c r="BT212" s="313">
        <f t="shared" si="34"/>
        <v>7740187</v>
      </c>
      <c r="BU212" s="305"/>
      <c r="BV212" s="313">
        <f>SUM(BV202,BV189,BV159,BV141,BV119,BV91,BV63,BV199,BV209)</f>
        <v>20927075</v>
      </c>
      <c r="BW212" s="313">
        <f t="shared" si="34"/>
        <v>7806789</v>
      </c>
      <c r="BX212" s="313">
        <f t="shared" si="34"/>
        <v>22449230</v>
      </c>
      <c r="BY212" s="313">
        <f t="shared" si="34"/>
        <v>7928164</v>
      </c>
      <c r="BZ212" s="313">
        <f t="shared" si="34"/>
        <v>24004298</v>
      </c>
      <c r="CA212" s="313">
        <f t="shared" si="34"/>
        <v>8517622</v>
      </c>
      <c r="CB212" s="313">
        <f t="shared" si="34"/>
        <v>22648977</v>
      </c>
      <c r="CC212" s="313">
        <f t="shared" si="34"/>
        <v>7994621</v>
      </c>
      <c r="CD212" s="305"/>
      <c r="CE212" s="313">
        <f>SUM(CE202,CE189,CE159,CE141,CE119,CE91,CE63,CE199,CE209)</f>
        <v>32452193</v>
      </c>
      <c r="CF212" s="313">
        <f t="shared" si="34"/>
        <v>10476289</v>
      </c>
      <c r="CG212" s="313">
        <f t="shared" si="34"/>
        <v>34876208</v>
      </c>
      <c r="CH212" s="313">
        <f t="shared" si="34"/>
        <v>10378348</v>
      </c>
      <c r="CI212" s="313">
        <f>SUM(CI202,X93,CI189,CI159,CI141,CI119,CI91,CI63,CI199,CI209)</f>
        <v>36165452</v>
      </c>
      <c r="CJ212" s="313">
        <f>SUM(CJ202,CJ189,CJ159,CJ141,CJ119,CJ91,CJ63,CJ199,CJ209)</f>
        <v>10629921</v>
      </c>
      <c r="CK212" s="313">
        <f t="shared" si="34"/>
        <v>0</v>
      </c>
      <c r="CL212" s="313">
        <f t="shared" si="34"/>
        <v>0</v>
      </c>
    </row>
    <row r="213" spans="1:90" x14ac:dyDescent="0.6">
      <c r="A213" s="41"/>
    </row>
  </sheetData>
  <mergeCells count="10">
    <mergeCell ref="BV1:CC1"/>
    <mergeCell ref="CE1:CL1"/>
    <mergeCell ref="BD1:BK1"/>
    <mergeCell ref="BM1:BT1"/>
    <mergeCell ref="B1:I1"/>
    <mergeCell ref="K1:R1"/>
    <mergeCell ref="T1:AA1"/>
    <mergeCell ref="AC1:AJ1"/>
    <mergeCell ref="AL1:AS1"/>
    <mergeCell ref="AU1:B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52"/>
  <sheetViews>
    <sheetView topLeftCell="AW2" zoomScale="130" zoomScaleNormal="130" workbookViewId="0">
      <selection activeCell="A2" sqref="A2:B2"/>
    </sheetView>
  </sheetViews>
  <sheetFormatPr defaultColWidth="11" defaultRowHeight="15.6" x14ac:dyDescent="0.6"/>
  <cols>
    <col min="1" max="1" width="23.5" style="141" customWidth="1"/>
    <col min="2" max="2" width="14.84765625" style="141" customWidth="1"/>
    <col min="3" max="3" width="32.09765625" style="141" customWidth="1"/>
    <col min="4" max="4" width="11.59765625" style="141" customWidth="1"/>
    <col min="5" max="7" width="10.84765625" style="141" customWidth="1"/>
    <col min="8" max="8" width="3.5" style="247" customWidth="1"/>
    <col min="9" max="12" width="10.84765625" style="141" customWidth="1"/>
    <col min="13" max="13" width="3.09765625" style="247" customWidth="1"/>
    <col min="14" max="17" width="10.84765625" style="141" customWidth="1"/>
    <col min="18" max="18" width="2.34765625" style="247" customWidth="1"/>
    <col min="19" max="22" width="10.84765625" style="141" customWidth="1"/>
    <col min="23" max="23" width="2.59765625" style="247" customWidth="1"/>
    <col min="24" max="25" width="10.84765625" style="141" customWidth="1"/>
    <col min="26" max="26" width="9.34765625" style="141" customWidth="1"/>
    <col min="27" max="27" width="10.84765625" style="141" customWidth="1"/>
    <col min="28" max="28" width="2.59765625" style="247" customWidth="1"/>
    <col min="29" max="32" width="10.84765625" style="141" customWidth="1"/>
    <col min="33" max="33" width="2.59765625" style="247" customWidth="1"/>
    <col min="34" max="37" width="10.84765625" style="141" customWidth="1"/>
    <col min="38" max="38" width="2.84765625" style="247" customWidth="1"/>
    <col min="39" max="39" width="10.84765625" style="141" customWidth="1"/>
    <col min="40" max="42" width="10.84765625" style="131" customWidth="1"/>
    <col min="43" max="43" width="3.09765625" style="247" customWidth="1"/>
    <col min="44" max="47" width="11" style="131"/>
    <col min="48" max="48" width="2.59765625" style="247" customWidth="1"/>
    <col min="49" max="51" width="11" style="131"/>
    <col min="52" max="52" width="10.84765625" style="132"/>
    <col min="53" max="53" width="3.59765625" style="247" customWidth="1"/>
    <col min="54" max="54" width="10.84765625" style="132"/>
    <col min="55" max="16384" width="11" style="131"/>
  </cols>
  <sheetData>
    <row r="1" spans="1:56" s="126" customFormat="1" x14ac:dyDescent="0.6">
      <c r="A1" s="252"/>
      <c r="B1" s="252"/>
      <c r="C1" s="252"/>
      <c r="D1" s="128" t="s">
        <v>333</v>
      </c>
      <c r="E1" s="128" t="s">
        <v>334</v>
      </c>
      <c r="F1" s="128" t="s">
        <v>335</v>
      </c>
      <c r="G1" s="128" t="s">
        <v>336</v>
      </c>
      <c r="H1"/>
      <c r="I1" s="128" t="s">
        <v>337</v>
      </c>
      <c r="J1" s="128" t="s">
        <v>338</v>
      </c>
      <c r="K1" s="128" t="s">
        <v>339</v>
      </c>
      <c r="L1" s="128" t="s">
        <v>340</v>
      </c>
      <c r="M1" s="249"/>
      <c r="N1" s="128" t="s">
        <v>341</v>
      </c>
      <c r="O1" s="128" t="s">
        <v>342</v>
      </c>
      <c r="P1" s="128" t="s">
        <v>343</v>
      </c>
      <c r="Q1" s="128" t="s">
        <v>344</v>
      </c>
      <c r="R1" s="249"/>
      <c r="S1" s="128" t="s">
        <v>345</v>
      </c>
      <c r="T1" s="128" t="s">
        <v>346</v>
      </c>
      <c r="U1" s="128" t="s">
        <v>347</v>
      </c>
      <c r="V1" s="128" t="s">
        <v>348</v>
      </c>
      <c r="W1" s="249"/>
      <c r="X1" s="128" t="s">
        <v>349</v>
      </c>
      <c r="Y1" s="128" t="s">
        <v>350</v>
      </c>
      <c r="Z1" s="128" t="s">
        <v>351</v>
      </c>
      <c r="AA1" s="128" t="s">
        <v>352</v>
      </c>
      <c r="AB1" s="249"/>
      <c r="AC1" s="128" t="s">
        <v>353</v>
      </c>
      <c r="AD1" s="128" t="s">
        <v>354</v>
      </c>
      <c r="AE1" s="128" t="s">
        <v>355</v>
      </c>
      <c r="AF1" s="128" t="s">
        <v>356</v>
      </c>
      <c r="AG1" s="249"/>
      <c r="AH1" s="128" t="s">
        <v>357</v>
      </c>
      <c r="AI1" s="128" t="s">
        <v>358</v>
      </c>
      <c r="AJ1" s="128" t="s">
        <v>359</v>
      </c>
      <c r="AK1" s="128" t="s">
        <v>360</v>
      </c>
      <c r="AL1" s="249"/>
      <c r="AM1" s="128" t="s">
        <v>361</v>
      </c>
      <c r="AN1" s="128" t="s">
        <v>362</v>
      </c>
      <c r="AO1" s="128" t="s">
        <v>363</v>
      </c>
      <c r="AP1" s="128" t="s">
        <v>364</v>
      </c>
      <c r="AQ1" s="249"/>
      <c r="AR1" s="128" t="s">
        <v>365</v>
      </c>
      <c r="AS1" s="250">
        <v>43617</v>
      </c>
      <c r="AT1" s="250">
        <v>43709</v>
      </c>
      <c r="AU1" s="250">
        <v>43800</v>
      </c>
      <c r="AV1" s="249"/>
      <c r="AW1" s="250">
        <v>43891</v>
      </c>
      <c r="AX1" s="250">
        <v>43983</v>
      </c>
      <c r="AY1" s="250">
        <v>44075</v>
      </c>
      <c r="AZ1" s="251">
        <v>44166</v>
      </c>
      <c r="BA1" s="249"/>
      <c r="BB1" s="251">
        <v>44256</v>
      </c>
      <c r="BC1" s="250">
        <v>44348</v>
      </c>
      <c r="BD1" s="250">
        <v>44440</v>
      </c>
    </row>
    <row r="2" spans="1:56" s="126" customFormat="1" x14ac:dyDescent="0.6">
      <c r="A2" s="345" t="s">
        <v>366</v>
      </c>
      <c r="B2" s="346"/>
      <c r="C2" s="252"/>
      <c r="D2" s="128"/>
      <c r="E2" s="128"/>
      <c r="F2" s="128"/>
      <c r="G2" s="128"/>
      <c r="H2"/>
      <c r="I2" s="128"/>
      <c r="J2" s="128"/>
      <c r="K2" s="128"/>
      <c r="L2" s="128"/>
      <c r="M2" s="249"/>
      <c r="N2" s="128"/>
      <c r="O2" s="128"/>
      <c r="P2" s="128"/>
      <c r="Q2" s="128"/>
      <c r="R2" s="249"/>
      <c r="S2" s="128"/>
      <c r="T2" s="128"/>
      <c r="U2" s="128"/>
      <c r="V2" s="128"/>
      <c r="W2" s="249"/>
      <c r="X2" s="128"/>
      <c r="Y2" s="128"/>
      <c r="Z2" s="128"/>
      <c r="AA2" s="128"/>
      <c r="AB2" s="249"/>
      <c r="AC2" s="128"/>
      <c r="AD2" s="128"/>
      <c r="AE2" s="128"/>
      <c r="AF2" s="128"/>
      <c r="AG2" s="249"/>
      <c r="AH2" s="128"/>
      <c r="AI2" s="128"/>
      <c r="AJ2" s="128"/>
      <c r="AK2" s="128"/>
      <c r="AL2" s="249"/>
      <c r="AM2" s="128"/>
      <c r="AN2" s="128"/>
      <c r="AO2" s="128"/>
      <c r="AP2" s="128"/>
      <c r="AQ2" s="249"/>
      <c r="AR2" s="128"/>
      <c r="AS2" s="250"/>
      <c r="AT2" s="250"/>
      <c r="AU2" s="250"/>
      <c r="AV2" s="249"/>
      <c r="AW2" s="250"/>
      <c r="AX2" s="250"/>
      <c r="AY2" s="250"/>
      <c r="AZ2" s="251"/>
      <c r="BA2" s="249"/>
      <c r="BB2" s="251"/>
      <c r="BC2" s="250"/>
      <c r="BD2" s="250"/>
    </row>
    <row r="3" spans="1:56" s="126" customFormat="1" x14ac:dyDescent="0.6">
      <c r="A3" s="253" t="s">
        <v>367</v>
      </c>
      <c r="B3" s="257" t="s">
        <v>368</v>
      </c>
      <c r="C3" s="252"/>
      <c r="D3" s="128"/>
      <c r="E3" s="128"/>
      <c r="F3" s="128"/>
      <c r="G3" s="128"/>
      <c r="H3"/>
      <c r="I3" s="128"/>
      <c r="J3" s="128"/>
      <c r="K3" s="128"/>
      <c r="L3" s="128"/>
      <c r="M3" s="249"/>
      <c r="N3" s="128"/>
      <c r="O3" s="128"/>
      <c r="P3" s="128"/>
      <c r="Q3" s="128"/>
      <c r="R3" s="249"/>
      <c r="S3" s="128"/>
      <c r="T3" s="128"/>
      <c r="U3" s="128"/>
      <c r="V3" s="128"/>
      <c r="W3" s="249"/>
      <c r="X3" s="128"/>
      <c r="Y3" s="128"/>
      <c r="Z3" s="128"/>
      <c r="AA3" s="128"/>
      <c r="AB3" s="249"/>
      <c r="AC3" s="128"/>
      <c r="AD3" s="128"/>
      <c r="AE3" s="128"/>
      <c r="AF3" s="128"/>
      <c r="AG3" s="249"/>
      <c r="AH3" s="128"/>
      <c r="AI3" s="128"/>
      <c r="AJ3" s="128"/>
      <c r="AK3" s="128"/>
      <c r="AL3" s="249"/>
      <c r="AM3" s="128"/>
      <c r="AN3" s="128"/>
      <c r="AO3" s="128"/>
      <c r="AP3" s="128"/>
      <c r="AQ3" s="249"/>
      <c r="AR3" s="128"/>
      <c r="AS3" s="250"/>
      <c r="AT3" s="250"/>
      <c r="AU3" s="250"/>
      <c r="AV3" s="249"/>
      <c r="AW3" s="250"/>
      <c r="AX3" s="250"/>
      <c r="AY3" s="250"/>
      <c r="AZ3" s="251"/>
      <c r="BA3" s="249"/>
      <c r="BB3" s="251"/>
      <c r="BC3" s="250"/>
      <c r="BD3" s="250"/>
    </row>
    <row r="4" spans="1:56" x14ac:dyDescent="0.6">
      <c r="A4" s="254" t="s">
        <v>252</v>
      </c>
      <c r="B4" s="256" t="s">
        <v>369</v>
      </c>
      <c r="C4" s="256"/>
      <c r="D4" s="240">
        <f>AVERAGE(D23)</f>
        <v>0</v>
      </c>
      <c r="E4" s="240">
        <f t="shared" ref="E4:BB4" si="0">AVERAGE(E23)</f>
        <v>0</v>
      </c>
      <c r="F4" s="240">
        <f t="shared" si="0"/>
        <v>0</v>
      </c>
      <c r="G4" s="240">
        <f t="shared" si="0"/>
        <v>0</v>
      </c>
      <c r="H4" s="263"/>
      <c r="I4" s="240">
        <f t="shared" si="0"/>
        <v>0</v>
      </c>
      <c r="J4" s="240">
        <f t="shared" si="0"/>
        <v>0</v>
      </c>
      <c r="K4" s="240">
        <f t="shared" si="0"/>
        <v>0</v>
      </c>
      <c r="L4" s="240">
        <f t="shared" si="0"/>
        <v>0</v>
      </c>
      <c r="M4" s="263"/>
      <c r="N4" s="240">
        <f t="shared" si="0"/>
        <v>0</v>
      </c>
      <c r="O4" s="240">
        <f t="shared" si="0"/>
        <v>0</v>
      </c>
      <c r="P4" s="240">
        <f t="shared" si="0"/>
        <v>0</v>
      </c>
      <c r="Q4" s="240">
        <f t="shared" si="0"/>
        <v>0</v>
      </c>
      <c r="R4" s="263"/>
      <c r="S4" s="240">
        <f t="shared" si="0"/>
        <v>0</v>
      </c>
      <c r="T4" s="240">
        <f t="shared" si="0"/>
        <v>0</v>
      </c>
      <c r="U4" s="240">
        <f t="shared" si="0"/>
        <v>0</v>
      </c>
      <c r="V4" s="240">
        <f t="shared" si="0"/>
        <v>0</v>
      </c>
      <c r="W4" s="263"/>
      <c r="X4" s="240">
        <f t="shared" si="0"/>
        <v>0</v>
      </c>
      <c r="Y4" s="240">
        <f t="shared" si="0"/>
        <v>0</v>
      </c>
      <c r="Z4" s="240">
        <f t="shared" si="0"/>
        <v>0</v>
      </c>
      <c r="AA4" s="240">
        <f t="shared" si="0"/>
        <v>0</v>
      </c>
      <c r="AB4" s="263"/>
      <c r="AC4" s="240">
        <f t="shared" si="0"/>
        <v>0</v>
      </c>
      <c r="AD4" s="240">
        <f t="shared" si="0"/>
        <v>0</v>
      </c>
      <c r="AE4" s="240">
        <f t="shared" si="0"/>
        <v>0</v>
      </c>
      <c r="AF4" s="240">
        <f t="shared" si="0"/>
        <v>0</v>
      </c>
      <c r="AG4" s="263"/>
      <c r="AH4" s="240">
        <f t="shared" si="0"/>
        <v>0</v>
      </c>
      <c r="AI4" s="240">
        <f t="shared" si="0"/>
        <v>0</v>
      </c>
      <c r="AJ4" s="240">
        <f t="shared" si="0"/>
        <v>0</v>
      </c>
      <c r="AK4" s="240">
        <f t="shared" si="0"/>
        <v>0</v>
      </c>
      <c r="AL4" s="263"/>
      <c r="AM4" s="240">
        <f t="shared" si="0"/>
        <v>0</v>
      </c>
      <c r="AN4" s="240">
        <f t="shared" si="0"/>
        <v>0</v>
      </c>
      <c r="AO4" s="240">
        <f t="shared" si="0"/>
        <v>0</v>
      </c>
      <c r="AP4" s="240">
        <f t="shared" si="0"/>
        <v>0</v>
      </c>
      <c r="AQ4" s="263"/>
      <c r="AR4" s="240">
        <f t="shared" si="0"/>
        <v>0</v>
      </c>
      <c r="AS4" s="240">
        <f t="shared" si="0"/>
        <v>0</v>
      </c>
      <c r="AT4" s="240">
        <f t="shared" si="0"/>
        <v>0</v>
      </c>
      <c r="AU4" s="240">
        <f t="shared" si="0"/>
        <v>0</v>
      </c>
      <c r="AV4" s="263"/>
      <c r="AW4" s="240">
        <f t="shared" si="0"/>
        <v>0</v>
      </c>
      <c r="AX4" s="240">
        <f t="shared" si="0"/>
        <v>384.49</v>
      </c>
      <c r="AY4" s="240">
        <f t="shared" si="0"/>
        <v>368.46</v>
      </c>
      <c r="AZ4" s="240">
        <f t="shared" si="0"/>
        <v>369.2</v>
      </c>
      <c r="BA4" s="263"/>
      <c r="BB4" s="240">
        <f t="shared" si="0"/>
        <v>366.91</v>
      </c>
      <c r="BC4" s="240"/>
      <c r="BD4" s="240"/>
    </row>
    <row r="5" spans="1:56" x14ac:dyDescent="0.6">
      <c r="A5" s="254" t="s">
        <v>236</v>
      </c>
      <c r="B5" s="256" t="s">
        <v>369</v>
      </c>
      <c r="C5" s="256"/>
      <c r="D5" s="258">
        <f>AVERAGE(D25:D41)</f>
        <v>310.58941176470586</v>
      </c>
      <c r="E5" s="258">
        <f t="shared" ref="E5:BB5" si="1">AVERAGE(E25:E41)</f>
        <v>317.27529411764704</v>
      </c>
      <c r="F5" s="258">
        <f t="shared" si="1"/>
        <v>322.59411764705885</v>
      </c>
      <c r="G5" s="258">
        <f t="shared" si="1"/>
        <v>290.64588235294116</v>
      </c>
      <c r="H5" s="264"/>
      <c r="I5" s="258">
        <f t="shared" si="1"/>
        <v>287.9264705882353</v>
      </c>
      <c r="J5" s="258">
        <f t="shared" si="1"/>
        <v>291.94470588235293</v>
      </c>
      <c r="K5" s="258">
        <f t="shared" si="1"/>
        <v>292.77411764705874</v>
      </c>
      <c r="L5" s="258">
        <f t="shared" si="1"/>
        <v>298.61647058823536</v>
      </c>
      <c r="M5" s="264"/>
      <c r="N5" s="258">
        <f t="shared" si="1"/>
        <v>302.4264705882353</v>
      </c>
      <c r="O5" s="258">
        <f t="shared" si="1"/>
        <v>299.89647058823533</v>
      </c>
      <c r="P5" s="258">
        <f t="shared" si="1"/>
        <v>298.68411764705888</v>
      </c>
      <c r="Q5" s="258">
        <f t="shared" si="1"/>
        <v>299.8070588235293</v>
      </c>
      <c r="R5" s="264"/>
      <c r="S5" s="258">
        <f t="shared" si="1"/>
        <v>300.1364705882354</v>
      </c>
      <c r="T5" s="258">
        <f t="shared" si="1"/>
        <v>301.75</v>
      </c>
      <c r="U5" s="258">
        <f t="shared" si="1"/>
        <v>301.4794117647059</v>
      </c>
      <c r="V5" s="258">
        <f t="shared" si="1"/>
        <v>305.15352941176468</v>
      </c>
      <c r="W5" s="264"/>
      <c r="X5" s="258">
        <f t="shared" si="1"/>
        <v>305.20117647058822</v>
      </c>
      <c r="Y5" s="258">
        <f t="shared" si="1"/>
        <v>303.09882352941179</v>
      </c>
      <c r="Z5" s="258">
        <f t="shared" si="1"/>
        <v>304.78705882352943</v>
      </c>
      <c r="AA5" s="258">
        <f t="shared" si="1"/>
        <v>303.70470588235298</v>
      </c>
      <c r="AB5" s="264"/>
      <c r="AC5" s="258">
        <f t="shared" si="1"/>
        <v>308.47294117647061</v>
      </c>
      <c r="AD5" s="258">
        <f t="shared" si="1"/>
        <v>266.25117647058823</v>
      </c>
      <c r="AE5" s="258">
        <f t="shared" si="1"/>
        <v>288.85823529411766</v>
      </c>
      <c r="AF5" s="258">
        <f t="shared" si="1"/>
        <v>374.26294117647058</v>
      </c>
      <c r="AG5" s="264"/>
      <c r="AH5" s="258">
        <f t="shared" si="1"/>
        <v>375.80176470588225</v>
      </c>
      <c r="AI5" s="258">
        <f t="shared" si="1"/>
        <v>374.54999999999995</v>
      </c>
      <c r="AJ5" s="258">
        <f t="shared" si="1"/>
        <v>380.57588235294122</v>
      </c>
      <c r="AK5" s="258">
        <f t="shared" si="1"/>
        <v>382.35529411764713</v>
      </c>
      <c r="AL5" s="264"/>
      <c r="AM5" s="258">
        <f t="shared" si="1"/>
        <v>388.33352941176469</v>
      </c>
      <c r="AN5" s="258">
        <f t="shared" si="1"/>
        <v>345.84235294117644</v>
      </c>
      <c r="AO5" s="258">
        <f t="shared" si="1"/>
        <v>345.67352941176478</v>
      </c>
      <c r="AP5" s="258">
        <f t="shared" si="1"/>
        <v>350.66647058823531</v>
      </c>
      <c r="AQ5" s="264"/>
      <c r="AR5" s="258">
        <f t="shared" si="1"/>
        <v>342.09647058823532</v>
      </c>
      <c r="AS5" s="258">
        <f t="shared" si="1"/>
        <v>340.00647058823535</v>
      </c>
      <c r="AT5" s="258">
        <f t="shared" si="1"/>
        <v>341.40470588235297</v>
      </c>
      <c r="AU5" s="258">
        <f t="shared" si="1"/>
        <v>338.09705882352944</v>
      </c>
      <c r="AV5" s="264"/>
      <c r="AW5" s="258">
        <f t="shared" si="1"/>
        <v>338.80000000000007</v>
      </c>
      <c r="AX5" s="258">
        <f t="shared" si="1"/>
        <v>365.81562500000001</v>
      </c>
      <c r="AY5" s="258">
        <f t="shared" si="1"/>
        <v>356.68687499999999</v>
      </c>
      <c r="AZ5" s="258">
        <f t="shared" si="1"/>
        <v>357.83749999999998</v>
      </c>
      <c r="BA5" s="264"/>
      <c r="BB5" s="258">
        <f t="shared" si="1"/>
        <v>356.7206250000001</v>
      </c>
      <c r="BC5" s="259"/>
      <c r="BD5" s="259"/>
    </row>
    <row r="6" spans="1:56" ht="31.2" x14ac:dyDescent="0.6">
      <c r="A6" s="255" t="s">
        <v>370</v>
      </c>
      <c r="B6" s="256" t="s">
        <v>369</v>
      </c>
      <c r="C6" s="256"/>
      <c r="D6" s="258">
        <f>AVERAGE(D43:D50)</f>
        <v>122.06125</v>
      </c>
      <c r="E6" s="258">
        <f t="shared" ref="E6:BB6" si="2">AVERAGE(E43:E50)</f>
        <v>121.42249999999999</v>
      </c>
      <c r="F6" s="258">
        <f t="shared" si="2"/>
        <v>117.77249999999999</v>
      </c>
      <c r="G6" s="258">
        <f t="shared" si="2"/>
        <v>165.0575</v>
      </c>
      <c r="H6" s="264"/>
      <c r="I6" s="258">
        <f t="shared" si="2"/>
        <v>165.20625000000001</v>
      </c>
      <c r="J6" s="258">
        <f t="shared" si="2"/>
        <v>164.77125000000001</v>
      </c>
      <c r="K6" s="258">
        <f t="shared" si="2"/>
        <v>163.005</v>
      </c>
      <c r="L6" s="258">
        <f t="shared" si="2"/>
        <v>163.63124999999999</v>
      </c>
      <c r="M6" s="264"/>
      <c r="N6" s="258">
        <f t="shared" si="2"/>
        <v>168.59125</v>
      </c>
      <c r="O6" s="258">
        <f t="shared" si="2"/>
        <v>161.29624999999999</v>
      </c>
      <c r="P6" s="258">
        <f t="shared" si="2"/>
        <v>164.58625000000001</v>
      </c>
      <c r="Q6" s="258">
        <f t="shared" si="2"/>
        <v>206.42000000000002</v>
      </c>
      <c r="R6" s="264"/>
      <c r="S6" s="258">
        <f t="shared" si="2"/>
        <v>165.96625</v>
      </c>
      <c r="T6" s="258">
        <f t="shared" si="2"/>
        <v>168.57499999999999</v>
      </c>
      <c r="U6" s="258">
        <f t="shared" si="2"/>
        <v>169.97375</v>
      </c>
      <c r="V6" s="258">
        <f t="shared" si="2"/>
        <v>172.18375</v>
      </c>
      <c r="W6" s="264"/>
      <c r="X6" s="258">
        <f t="shared" si="2"/>
        <v>175.38874999999999</v>
      </c>
      <c r="Y6" s="258">
        <f t="shared" si="2"/>
        <v>176.13874999999999</v>
      </c>
      <c r="Z6" s="258">
        <f t="shared" si="2"/>
        <v>177.80375000000001</v>
      </c>
      <c r="AA6" s="258">
        <f t="shared" si="2"/>
        <v>188.75125000000003</v>
      </c>
      <c r="AB6" s="264"/>
      <c r="AC6" s="258">
        <f t="shared" si="2"/>
        <v>187.31625</v>
      </c>
      <c r="AD6" s="258">
        <f t="shared" si="2"/>
        <v>94.28</v>
      </c>
      <c r="AE6" s="258">
        <f t="shared" si="2"/>
        <v>94.466250000000002</v>
      </c>
      <c r="AF6" s="258">
        <f t="shared" si="2"/>
        <v>93.612499999999997</v>
      </c>
      <c r="AG6" s="264"/>
      <c r="AH6" s="258">
        <f t="shared" si="2"/>
        <v>94.664999999999992</v>
      </c>
      <c r="AI6" s="258">
        <f t="shared" si="2"/>
        <v>98.357500000000002</v>
      </c>
      <c r="AJ6" s="258">
        <f t="shared" si="2"/>
        <v>101.66874999999999</v>
      </c>
      <c r="AK6" s="258">
        <f t="shared" si="2"/>
        <v>101.14</v>
      </c>
      <c r="AL6" s="264"/>
      <c r="AM6" s="258">
        <f t="shared" si="2"/>
        <v>102.74125000000001</v>
      </c>
      <c r="AN6" s="258">
        <f t="shared" si="2"/>
        <v>102.74125000000001</v>
      </c>
      <c r="AO6" s="258">
        <f t="shared" si="2"/>
        <v>103.65875</v>
      </c>
      <c r="AP6" s="258">
        <f t="shared" si="2"/>
        <v>102.7625</v>
      </c>
      <c r="AQ6" s="264"/>
      <c r="AR6" s="258">
        <f t="shared" si="2"/>
        <v>102.26875</v>
      </c>
      <c r="AS6" s="258">
        <f t="shared" si="2"/>
        <v>102.78</v>
      </c>
      <c r="AT6" s="258">
        <f t="shared" si="2"/>
        <v>107.01</v>
      </c>
      <c r="AU6" s="258">
        <f t="shared" si="2"/>
        <v>106.91249999999999</v>
      </c>
      <c r="AV6" s="264"/>
      <c r="AW6" s="258">
        <f t="shared" si="2"/>
        <v>100.32249999999999</v>
      </c>
      <c r="AX6" s="258">
        <f t="shared" si="2"/>
        <v>114.80125000000001</v>
      </c>
      <c r="AY6" s="258">
        <f t="shared" si="2"/>
        <v>116.31874999999999</v>
      </c>
      <c r="AZ6" s="258">
        <f t="shared" si="2"/>
        <v>116</v>
      </c>
      <c r="BA6" s="264"/>
      <c r="BB6" s="258">
        <f t="shared" si="2"/>
        <v>115.68</v>
      </c>
      <c r="BC6" s="259"/>
      <c r="BD6" s="259"/>
    </row>
    <row r="7" spans="1:56" x14ac:dyDescent="0.6">
      <c r="A7" s="254" t="s">
        <v>237</v>
      </c>
      <c r="B7" s="256"/>
      <c r="C7" s="256"/>
      <c r="D7" s="258"/>
      <c r="E7" s="258"/>
      <c r="F7" s="258"/>
      <c r="G7" s="258"/>
      <c r="H7" s="265"/>
      <c r="I7" s="258"/>
      <c r="J7" s="258"/>
      <c r="K7" s="258"/>
      <c r="L7" s="258"/>
      <c r="M7" s="265"/>
      <c r="N7" s="258"/>
      <c r="O7" s="258"/>
      <c r="P7" s="258"/>
      <c r="Q7" s="258"/>
      <c r="R7" s="265"/>
      <c r="S7" s="258"/>
      <c r="T7" s="258"/>
      <c r="U7" s="258"/>
      <c r="V7" s="258"/>
      <c r="W7" s="265"/>
      <c r="X7" s="258"/>
      <c r="Y7" s="258"/>
      <c r="Z7" s="258"/>
      <c r="AA7" s="258"/>
      <c r="AB7" s="265"/>
      <c r="AC7" s="258"/>
      <c r="AD7" s="258"/>
      <c r="AE7" s="258"/>
      <c r="AF7" s="258"/>
      <c r="AG7" s="265"/>
      <c r="AH7" s="258"/>
      <c r="AI7" s="258"/>
      <c r="AJ7" s="258"/>
      <c r="AK7" s="258"/>
      <c r="AL7" s="265"/>
      <c r="AM7" s="258"/>
      <c r="AN7" s="258"/>
      <c r="AO7" s="258"/>
      <c r="AP7" s="258"/>
      <c r="AQ7" s="265"/>
      <c r="AR7" s="258"/>
      <c r="AS7" s="260"/>
      <c r="AT7" s="260"/>
      <c r="AU7" s="260"/>
      <c r="AV7" s="265"/>
      <c r="AW7" s="260"/>
      <c r="AX7" s="260"/>
      <c r="AY7" s="260"/>
      <c r="AZ7" s="261"/>
      <c r="BA7" s="265"/>
      <c r="BB7" s="261"/>
      <c r="BC7" s="259"/>
      <c r="BD7" s="259"/>
    </row>
    <row r="8" spans="1:56" x14ac:dyDescent="0.6">
      <c r="A8" s="254"/>
      <c r="B8" s="256" t="s">
        <v>371</v>
      </c>
      <c r="C8" s="256"/>
      <c r="D8" s="258">
        <f>AVERAGE(D52:D56)</f>
        <v>370.34</v>
      </c>
      <c r="E8" s="258">
        <f t="shared" ref="E8:BB8" si="3">AVERAGE(E52:E56)</f>
        <v>359.65800000000002</v>
      </c>
      <c r="F8" s="258">
        <f t="shared" si="3"/>
        <v>361.11</v>
      </c>
      <c r="G8" s="258">
        <f t="shared" si="3"/>
        <v>330.24200000000002</v>
      </c>
      <c r="H8" s="264"/>
      <c r="I8" s="258">
        <f t="shared" si="3"/>
        <v>322.19799999999998</v>
      </c>
      <c r="J8" s="258">
        <f t="shared" si="3"/>
        <v>315.97799999999995</v>
      </c>
      <c r="K8" s="258">
        <f t="shared" si="3"/>
        <v>309.90999999999997</v>
      </c>
      <c r="L8" s="258">
        <f t="shared" si="3"/>
        <v>314.62600000000003</v>
      </c>
      <c r="M8" s="264"/>
      <c r="N8" s="258">
        <f t="shared" si="3"/>
        <v>328.21200000000005</v>
      </c>
      <c r="O8" s="258">
        <f t="shared" si="3"/>
        <v>317.02600000000001</v>
      </c>
      <c r="P8" s="258">
        <f t="shared" si="3"/>
        <v>311.82000000000005</v>
      </c>
      <c r="Q8" s="258">
        <f t="shared" si="3"/>
        <v>316.10399999999998</v>
      </c>
      <c r="R8" s="264"/>
      <c r="S8" s="258">
        <f t="shared" si="3"/>
        <v>320.11599999999999</v>
      </c>
      <c r="T8" s="258">
        <f t="shared" si="3"/>
        <v>321.96600000000001</v>
      </c>
      <c r="U8" s="258">
        <f t="shared" si="3"/>
        <v>322.35999999999996</v>
      </c>
      <c r="V8" s="258">
        <f t="shared" si="3"/>
        <v>328.28999999999996</v>
      </c>
      <c r="W8" s="264"/>
      <c r="X8" s="258">
        <f t="shared" si="3"/>
        <v>333.25400000000002</v>
      </c>
      <c r="Y8" s="258">
        <f t="shared" si="3"/>
        <v>337.52799999999996</v>
      </c>
      <c r="Z8" s="258">
        <f t="shared" si="3"/>
        <v>339.77600000000001</v>
      </c>
      <c r="AA8" s="258">
        <f t="shared" si="3"/>
        <v>347.51599999999996</v>
      </c>
      <c r="AB8" s="264"/>
      <c r="AC8" s="258">
        <f t="shared" si="3"/>
        <v>349.78399999999999</v>
      </c>
      <c r="AD8" s="258">
        <f t="shared" si="3"/>
        <v>354.19799999999998</v>
      </c>
      <c r="AE8" s="258">
        <f t="shared" si="3"/>
        <v>356.44600000000003</v>
      </c>
      <c r="AF8" s="258">
        <f t="shared" si="3"/>
        <v>355.3</v>
      </c>
      <c r="AG8" s="264"/>
      <c r="AH8" s="258">
        <f t="shared" si="3"/>
        <v>352.08000000000004</v>
      </c>
      <c r="AI8" s="258">
        <f t="shared" si="3"/>
        <v>359.41199999999998</v>
      </c>
      <c r="AJ8" s="258">
        <f t="shared" si="3"/>
        <v>357.238</v>
      </c>
      <c r="AK8" s="258">
        <f t="shared" si="3"/>
        <v>364.46600000000001</v>
      </c>
      <c r="AL8" s="264"/>
      <c r="AM8" s="258">
        <f t="shared" si="3"/>
        <v>360.68400000000003</v>
      </c>
      <c r="AN8" s="258">
        <f t="shared" si="3"/>
        <v>273.34199999999998</v>
      </c>
      <c r="AO8" s="258">
        <f t="shared" si="3"/>
        <v>272.44</v>
      </c>
      <c r="AP8" s="258">
        <f t="shared" si="3"/>
        <v>282.26799999999997</v>
      </c>
      <c r="AQ8" s="264"/>
      <c r="AR8" s="258">
        <f t="shared" si="3"/>
        <v>276.28399999999999</v>
      </c>
      <c r="AS8" s="258">
        <f t="shared" si="3"/>
        <v>276.35199999999998</v>
      </c>
      <c r="AT8" s="258">
        <f t="shared" si="3"/>
        <v>271.59199999999998</v>
      </c>
      <c r="AU8" s="258">
        <f t="shared" si="3"/>
        <v>271.786</v>
      </c>
      <c r="AV8" s="264"/>
      <c r="AW8" s="258">
        <f t="shared" si="3"/>
        <v>279.36599999999999</v>
      </c>
      <c r="AX8" s="258">
        <f t="shared" si="3"/>
        <v>291.48599999999999</v>
      </c>
      <c r="AY8" s="258">
        <f t="shared" si="3"/>
        <v>282.76800000000003</v>
      </c>
      <c r="AZ8" s="258">
        <f t="shared" si="3"/>
        <v>251.88600000000002</v>
      </c>
      <c r="BA8" s="264"/>
      <c r="BB8" s="258">
        <f t="shared" si="3"/>
        <v>256.84399999999999</v>
      </c>
      <c r="BC8" s="259"/>
      <c r="BD8" s="259"/>
    </row>
    <row r="9" spans="1:56" x14ac:dyDescent="0.6">
      <c r="A9" s="254"/>
      <c r="B9" s="256" t="s">
        <v>372</v>
      </c>
      <c r="C9" s="256"/>
      <c r="D9" s="240">
        <v>0</v>
      </c>
      <c r="E9" s="240">
        <v>0</v>
      </c>
      <c r="F9" s="240">
        <v>0</v>
      </c>
      <c r="G9" s="240">
        <v>0</v>
      </c>
      <c r="H9" s="265"/>
      <c r="I9" s="240">
        <v>0</v>
      </c>
      <c r="J9" s="240">
        <v>0</v>
      </c>
      <c r="K9" s="240">
        <v>0</v>
      </c>
      <c r="L9" s="240">
        <v>0</v>
      </c>
      <c r="M9" s="265"/>
      <c r="N9" s="240">
        <v>0</v>
      </c>
      <c r="O9" s="240">
        <v>0</v>
      </c>
      <c r="P9" s="240">
        <v>0</v>
      </c>
      <c r="Q9" s="240">
        <v>0</v>
      </c>
      <c r="R9" s="265"/>
      <c r="S9" s="240">
        <v>0</v>
      </c>
      <c r="T9" s="240">
        <v>0</v>
      </c>
      <c r="U9" s="240">
        <v>0</v>
      </c>
      <c r="V9" s="240">
        <v>0</v>
      </c>
      <c r="W9" s="265"/>
      <c r="X9" s="240">
        <v>0</v>
      </c>
      <c r="Y9" s="240">
        <v>0</v>
      </c>
      <c r="Z9" s="240">
        <v>0</v>
      </c>
      <c r="AA9" s="240">
        <v>0</v>
      </c>
      <c r="AB9" s="263"/>
      <c r="AC9" s="240">
        <v>0</v>
      </c>
      <c r="AD9" s="240">
        <v>0</v>
      </c>
      <c r="AE9" s="240">
        <v>0</v>
      </c>
      <c r="AF9" s="240">
        <v>0</v>
      </c>
      <c r="AG9" s="263"/>
      <c r="AH9" s="240">
        <v>0</v>
      </c>
      <c r="AI9" s="240">
        <v>0</v>
      </c>
      <c r="AJ9" s="240">
        <v>0</v>
      </c>
      <c r="AK9" s="240">
        <v>0</v>
      </c>
      <c r="AL9" s="263"/>
      <c r="AM9" s="240">
        <v>0</v>
      </c>
      <c r="AN9" s="240">
        <v>0</v>
      </c>
      <c r="AO9" s="240">
        <v>0</v>
      </c>
      <c r="AP9" s="240">
        <v>0</v>
      </c>
      <c r="AQ9" s="263"/>
      <c r="AR9" s="240">
        <v>0</v>
      </c>
      <c r="AS9" s="240">
        <v>0</v>
      </c>
      <c r="AT9" s="240">
        <v>0</v>
      </c>
      <c r="AU9" s="240">
        <v>0</v>
      </c>
      <c r="AV9" s="263"/>
      <c r="AW9" s="240">
        <v>0</v>
      </c>
      <c r="AX9" s="240">
        <v>0</v>
      </c>
      <c r="AY9" s="240">
        <v>0</v>
      </c>
      <c r="AZ9" s="240">
        <v>0</v>
      </c>
      <c r="BA9" s="263"/>
      <c r="BB9" s="240">
        <v>0</v>
      </c>
      <c r="BC9" s="259"/>
      <c r="BD9" s="259"/>
    </row>
    <row r="10" spans="1:56" x14ac:dyDescent="0.6">
      <c r="A10" s="254"/>
      <c r="B10" s="256" t="s">
        <v>373</v>
      </c>
      <c r="C10" s="256"/>
      <c r="D10" s="240">
        <v>0</v>
      </c>
      <c r="E10" s="240">
        <v>0</v>
      </c>
      <c r="F10" s="240">
        <v>0</v>
      </c>
      <c r="G10" s="240">
        <v>0</v>
      </c>
      <c r="H10" s="265"/>
      <c r="I10" s="240">
        <v>0</v>
      </c>
      <c r="J10" s="240">
        <v>0</v>
      </c>
      <c r="K10" s="240">
        <v>0</v>
      </c>
      <c r="L10" s="240">
        <v>0</v>
      </c>
      <c r="M10" s="265"/>
      <c r="N10" s="240">
        <v>0</v>
      </c>
      <c r="O10" s="240">
        <v>0</v>
      </c>
      <c r="P10" s="240">
        <v>0</v>
      </c>
      <c r="Q10" s="240">
        <v>0</v>
      </c>
      <c r="R10" s="265"/>
      <c r="S10" s="240">
        <v>0</v>
      </c>
      <c r="T10" s="240">
        <v>0</v>
      </c>
      <c r="U10" s="240">
        <v>0</v>
      </c>
      <c r="V10" s="240">
        <v>0</v>
      </c>
      <c r="W10" s="265"/>
      <c r="X10" s="240">
        <v>0</v>
      </c>
      <c r="Y10" s="240">
        <v>0</v>
      </c>
      <c r="Z10" s="240">
        <v>0</v>
      </c>
      <c r="AA10" s="240">
        <v>0</v>
      </c>
      <c r="AB10" s="263"/>
      <c r="AC10" s="240">
        <v>0</v>
      </c>
      <c r="AD10" s="240">
        <v>0</v>
      </c>
      <c r="AE10" s="240">
        <v>0</v>
      </c>
      <c r="AF10" s="240">
        <v>0</v>
      </c>
      <c r="AG10" s="263"/>
      <c r="AH10" s="240">
        <v>0</v>
      </c>
      <c r="AI10" s="240">
        <v>0</v>
      </c>
      <c r="AJ10" s="240">
        <v>0</v>
      </c>
      <c r="AK10" s="240">
        <v>0</v>
      </c>
      <c r="AL10" s="263"/>
      <c r="AM10" s="240">
        <v>0</v>
      </c>
      <c r="AN10" s="240">
        <v>0</v>
      </c>
      <c r="AO10" s="240">
        <v>0</v>
      </c>
      <c r="AP10" s="240">
        <v>0</v>
      </c>
      <c r="AQ10" s="263"/>
      <c r="AR10" s="240">
        <v>0</v>
      </c>
      <c r="AS10" s="240">
        <v>0</v>
      </c>
      <c r="AT10" s="240">
        <v>0</v>
      </c>
      <c r="AU10" s="240">
        <v>0</v>
      </c>
      <c r="AV10" s="263"/>
      <c r="AW10" s="240">
        <v>0</v>
      </c>
      <c r="AX10" s="240">
        <v>0</v>
      </c>
      <c r="AY10" s="240">
        <v>0</v>
      </c>
      <c r="AZ10" s="240">
        <v>0</v>
      </c>
      <c r="BA10" s="263"/>
      <c r="BB10" s="240">
        <v>0</v>
      </c>
      <c r="BC10" s="259"/>
      <c r="BD10" s="259"/>
    </row>
    <row r="11" spans="1:56" x14ac:dyDescent="0.6">
      <c r="A11" s="254"/>
      <c r="B11" s="256" t="s">
        <v>374</v>
      </c>
      <c r="C11" s="256"/>
      <c r="D11" s="258">
        <f>AVERAGE(D62:D66)</f>
        <v>349.27800000000002</v>
      </c>
      <c r="E11" s="258">
        <f t="shared" ref="E11:BB11" si="4">AVERAGE(E62:E66)</f>
        <v>364.54599999999999</v>
      </c>
      <c r="F11" s="258">
        <f t="shared" si="4"/>
        <v>367.23400000000004</v>
      </c>
      <c r="G11" s="258">
        <f t="shared" si="4"/>
        <v>331.45600000000002</v>
      </c>
      <c r="H11" s="264"/>
      <c r="I11" s="258">
        <f t="shared" si="4"/>
        <v>323.73400000000004</v>
      </c>
      <c r="J11" s="258">
        <f t="shared" si="4"/>
        <v>328.82399999999996</v>
      </c>
      <c r="K11" s="258">
        <f t="shared" si="4"/>
        <v>328.89400000000001</v>
      </c>
      <c r="L11" s="258">
        <f t="shared" si="4"/>
        <v>331.32000000000005</v>
      </c>
      <c r="M11" s="264"/>
      <c r="N11" s="258">
        <f t="shared" si="4"/>
        <v>333.85</v>
      </c>
      <c r="O11" s="258">
        <f t="shared" si="4"/>
        <v>309.73</v>
      </c>
      <c r="P11" s="258">
        <f t="shared" si="4"/>
        <v>312.84399999999994</v>
      </c>
      <c r="Q11" s="258">
        <f t="shared" si="4"/>
        <v>329.952</v>
      </c>
      <c r="R11" s="264"/>
      <c r="S11" s="258">
        <f t="shared" si="4"/>
        <v>336.85199999999998</v>
      </c>
      <c r="T11" s="258">
        <f t="shared" si="4"/>
        <v>340.452</v>
      </c>
      <c r="U11" s="258">
        <f t="shared" si="4"/>
        <v>343.26</v>
      </c>
      <c r="V11" s="258">
        <f t="shared" si="4"/>
        <v>354.03</v>
      </c>
      <c r="W11" s="264"/>
      <c r="X11" s="258">
        <f t="shared" si="4"/>
        <v>356.36399999999998</v>
      </c>
      <c r="Y11" s="258">
        <f t="shared" si="4"/>
        <v>361.4</v>
      </c>
      <c r="Z11" s="258">
        <f t="shared" si="4"/>
        <v>357.33800000000002</v>
      </c>
      <c r="AA11" s="258">
        <f t="shared" si="4"/>
        <v>364.10599999999999</v>
      </c>
      <c r="AB11" s="264"/>
      <c r="AC11" s="258">
        <f t="shared" si="4"/>
        <v>360.64</v>
      </c>
      <c r="AD11" s="258">
        <f t="shared" si="4"/>
        <v>353.53200000000004</v>
      </c>
      <c r="AE11" s="258">
        <f t="shared" si="4"/>
        <v>356.13200000000006</v>
      </c>
      <c r="AF11" s="258">
        <f t="shared" si="4"/>
        <v>360.10199999999998</v>
      </c>
      <c r="AG11" s="264"/>
      <c r="AH11" s="258">
        <f t="shared" si="4"/>
        <v>354.50600000000003</v>
      </c>
      <c r="AI11" s="258">
        <f t="shared" si="4"/>
        <v>342.71400000000006</v>
      </c>
      <c r="AJ11" s="258">
        <f t="shared" si="4"/>
        <v>358.69200000000001</v>
      </c>
      <c r="AK11" s="258">
        <f t="shared" si="4"/>
        <v>357.48</v>
      </c>
      <c r="AL11" s="264"/>
      <c r="AM11" s="258">
        <f t="shared" si="4"/>
        <v>362.4</v>
      </c>
      <c r="AN11" s="258">
        <f t="shared" si="4"/>
        <v>367.78000000000003</v>
      </c>
      <c r="AO11" s="258">
        <f t="shared" si="4"/>
        <v>373.38400000000001</v>
      </c>
      <c r="AP11" s="258">
        <f t="shared" si="4"/>
        <v>384.68600000000004</v>
      </c>
      <c r="AQ11" s="264"/>
      <c r="AR11" s="258">
        <f t="shared" si="4"/>
        <v>369.81599999999997</v>
      </c>
      <c r="AS11" s="258">
        <f t="shared" si="4"/>
        <v>368.86399999999998</v>
      </c>
      <c r="AT11" s="258">
        <f t="shared" si="4"/>
        <v>370.42</v>
      </c>
      <c r="AU11" s="258">
        <f t="shared" si="4"/>
        <v>367.64</v>
      </c>
      <c r="AV11" s="264"/>
      <c r="AW11" s="258">
        <f t="shared" si="4"/>
        <v>354.77800000000002</v>
      </c>
      <c r="AX11" s="258">
        <f t="shared" si="4"/>
        <v>376.44200000000001</v>
      </c>
      <c r="AY11" s="258">
        <f t="shared" si="4"/>
        <v>368.00400000000002</v>
      </c>
      <c r="AZ11" s="258">
        <f t="shared" si="4"/>
        <v>354.75400000000002</v>
      </c>
      <c r="BA11" s="264"/>
      <c r="BB11" s="258">
        <f t="shared" si="4"/>
        <v>357.31399999999996</v>
      </c>
      <c r="BC11" s="259"/>
      <c r="BD11" s="259"/>
    </row>
    <row r="12" spans="1:56" x14ac:dyDescent="0.6">
      <c r="A12" s="254" t="s">
        <v>211</v>
      </c>
      <c r="B12" s="256"/>
      <c r="C12" s="256"/>
      <c r="D12" s="258"/>
      <c r="E12" s="258"/>
      <c r="F12" s="258"/>
      <c r="G12" s="258"/>
      <c r="H12" s="265"/>
      <c r="I12" s="258"/>
      <c r="J12" s="258"/>
      <c r="K12" s="258"/>
      <c r="L12" s="258"/>
      <c r="M12" s="265"/>
      <c r="N12" s="258"/>
      <c r="O12" s="258"/>
      <c r="P12" s="258"/>
      <c r="Q12" s="258"/>
      <c r="R12" s="265"/>
      <c r="S12" s="258"/>
      <c r="T12" s="258"/>
      <c r="U12" s="258"/>
      <c r="V12" s="258"/>
      <c r="W12" s="265"/>
      <c r="X12" s="258"/>
      <c r="Y12" s="258"/>
      <c r="Z12" s="258"/>
      <c r="AA12" s="258"/>
      <c r="AB12" s="265"/>
      <c r="AC12" s="258"/>
      <c r="AD12" s="258"/>
      <c r="AE12" s="258"/>
      <c r="AF12" s="258"/>
      <c r="AG12" s="265"/>
      <c r="AH12" s="258"/>
      <c r="AI12" s="258"/>
      <c r="AJ12" s="258"/>
      <c r="AK12" s="258"/>
      <c r="AL12" s="265"/>
      <c r="AM12" s="258"/>
      <c r="AN12" s="258"/>
      <c r="AO12" s="258"/>
      <c r="AP12" s="258"/>
      <c r="AQ12" s="265"/>
      <c r="AR12" s="258"/>
      <c r="AS12" s="260"/>
      <c r="AT12" s="260"/>
      <c r="AU12" s="260"/>
      <c r="AV12" s="265"/>
      <c r="AW12" s="260"/>
      <c r="AX12" s="260"/>
      <c r="AY12" s="260"/>
      <c r="AZ12" s="261"/>
      <c r="BA12" s="265"/>
      <c r="BB12" s="261"/>
      <c r="BC12" s="259"/>
      <c r="BD12" s="259"/>
    </row>
    <row r="13" spans="1:56" x14ac:dyDescent="0.6">
      <c r="A13" s="254"/>
      <c r="B13" s="256" t="s">
        <v>375</v>
      </c>
      <c r="C13" s="256"/>
      <c r="D13" s="258">
        <f>AVERAGE(D68:D80)</f>
        <v>391.44307692307694</v>
      </c>
      <c r="E13" s="258">
        <f t="shared" ref="E13:BB13" si="5">AVERAGE(E68:E80)</f>
        <v>405.16307692307686</v>
      </c>
      <c r="F13" s="258">
        <f t="shared" si="5"/>
        <v>408.00230769230774</v>
      </c>
      <c r="G13" s="258">
        <f t="shared" si="5"/>
        <v>362.06692307692299</v>
      </c>
      <c r="H13" s="264"/>
      <c r="I13" s="258">
        <f t="shared" si="5"/>
        <v>359.92384615384617</v>
      </c>
      <c r="J13" s="258">
        <f t="shared" si="5"/>
        <v>363.23153846153843</v>
      </c>
      <c r="K13" s="258">
        <f t="shared" si="5"/>
        <v>354.62538461538469</v>
      </c>
      <c r="L13" s="258">
        <f t="shared" si="5"/>
        <v>363.79769230769227</v>
      </c>
      <c r="M13" s="264"/>
      <c r="N13" s="258">
        <f t="shared" si="5"/>
        <v>366.8061538461539</v>
      </c>
      <c r="O13" s="258">
        <f t="shared" si="5"/>
        <v>361.44230769230768</v>
      </c>
      <c r="P13" s="258">
        <f t="shared" si="5"/>
        <v>359.13692307692315</v>
      </c>
      <c r="Q13" s="258">
        <f t="shared" si="5"/>
        <v>362.75769230769231</v>
      </c>
      <c r="R13" s="264"/>
      <c r="S13" s="258">
        <f t="shared" si="5"/>
        <v>360.84153846153851</v>
      </c>
      <c r="T13" s="258">
        <f t="shared" si="5"/>
        <v>369.42076923076917</v>
      </c>
      <c r="U13" s="258">
        <f t="shared" si="5"/>
        <v>362.9861538461538</v>
      </c>
      <c r="V13" s="258">
        <f t="shared" si="5"/>
        <v>368.94923076923072</v>
      </c>
      <c r="W13" s="264"/>
      <c r="X13" s="258">
        <f t="shared" si="5"/>
        <v>370.17076923076922</v>
      </c>
      <c r="Y13" s="258">
        <f t="shared" si="5"/>
        <v>369.55076923076922</v>
      </c>
      <c r="Z13" s="258">
        <f t="shared" si="5"/>
        <v>367.45846153846156</v>
      </c>
      <c r="AA13" s="258">
        <f t="shared" si="5"/>
        <v>372.6684615384616</v>
      </c>
      <c r="AB13" s="264"/>
      <c r="AC13" s="258">
        <f t="shared" si="5"/>
        <v>378.11615384615391</v>
      </c>
      <c r="AD13" s="258">
        <f t="shared" si="5"/>
        <v>378.94153846153853</v>
      </c>
      <c r="AE13" s="258">
        <f t="shared" si="5"/>
        <v>371.17692307692312</v>
      </c>
      <c r="AF13" s="258">
        <f t="shared" si="5"/>
        <v>373.05076923076922</v>
      </c>
      <c r="AG13" s="264"/>
      <c r="AH13" s="258">
        <f t="shared" si="5"/>
        <v>371.51923076923077</v>
      </c>
      <c r="AI13" s="258">
        <f t="shared" si="5"/>
        <v>364.03461538461545</v>
      </c>
      <c r="AJ13" s="258">
        <f t="shared" si="5"/>
        <v>363.02153846153846</v>
      </c>
      <c r="AK13" s="258">
        <f t="shared" si="5"/>
        <v>363.62153846153848</v>
      </c>
      <c r="AL13" s="264"/>
      <c r="AM13" s="258">
        <f t="shared" si="5"/>
        <v>374.56230769230774</v>
      </c>
      <c r="AN13" s="258">
        <f t="shared" si="5"/>
        <v>368.99538461538458</v>
      </c>
      <c r="AO13" s="258">
        <f t="shared" si="5"/>
        <v>365.61615384615385</v>
      </c>
      <c r="AP13" s="258">
        <f t="shared" si="5"/>
        <v>368.4469230769231</v>
      </c>
      <c r="AQ13" s="264"/>
      <c r="AR13" s="258">
        <f t="shared" si="5"/>
        <v>365.26384615384609</v>
      </c>
      <c r="AS13" s="258">
        <f t="shared" si="5"/>
        <v>370.02692307692303</v>
      </c>
      <c r="AT13" s="258">
        <f t="shared" si="5"/>
        <v>367.94769230769231</v>
      </c>
      <c r="AU13" s="258">
        <f t="shared" si="5"/>
        <v>366.71538461538461</v>
      </c>
      <c r="AV13" s="264"/>
      <c r="AW13" s="258">
        <f t="shared" si="5"/>
        <v>363.29769230769227</v>
      </c>
      <c r="AX13" s="258">
        <f t="shared" si="5"/>
        <v>385.71615384615387</v>
      </c>
      <c r="AY13" s="258">
        <f t="shared" si="5"/>
        <v>375.67384615384623</v>
      </c>
      <c r="AZ13" s="258">
        <f t="shared" si="5"/>
        <v>371.93230769230775</v>
      </c>
      <c r="BA13" s="264"/>
      <c r="BB13" s="258">
        <f t="shared" si="5"/>
        <v>370.40846153846149</v>
      </c>
      <c r="BC13" s="259"/>
      <c r="BD13" s="259"/>
    </row>
    <row r="14" spans="1:56" x14ac:dyDescent="0.6">
      <c r="A14" s="254"/>
      <c r="B14" s="256" t="s">
        <v>376</v>
      </c>
      <c r="C14" s="256"/>
      <c r="D14" s="258">
        <f>AVERAGE(D81:D85)</f>
        <v>375.80399999999997</v>
      </c>
      <c r="E14" s="258">
        <f t="shared" ref="E14:BB14" si="6">AVERAGE(E81:E85)</f>
        <v>385.61400000000003</v>
      </c>
      <c r="F14" s="258">
        <f t="shared" si="6"/>
        <v>395.84399999999999</v>
      </c>
      <c r="G14" s="258">
        <f t="shared" si="6"/>
        <v>349.03800000000001</v>
      </c>
      <c r="H14" s="264"/>
      <c r="I14" s="258">
        <f t="shared" si="6"/>
        <v>345.94799999999998</v>
      </c>
      <c r="J14" s="258">
        <f t="shared" si="6"/>
        <v>355.04999999999995</v>
      </c>
      <c r="K14" s="258">
        <f t="shared" si="6"/>
        <v>339.77000000000004</v>
      </c>
      <c r="L14" s="258">
        <f t="shared" si="6"/>
        <v>345.30799999999999</v>
      </c>
      <c r="M14" s="264"/>
      <c r="N14" s="258">
        <f t="shared" si="6"/>
        <v>351.00199999999995</v>
      </c>
      <c r="O14" s="258">
        <f t="shared" si="6"/>
        <v>337.98999999999995</v>
      </c>
      <c r="P14" s="258">
        <f t="shared" si="6"/>
        <v>331.31799999999998</v>
      </c>
      <c r="Q14" s="258">
        <f t="shared" si="6"/>
        <v>344.98199999999997</v>
      </c>
      <c r="R14" s="264"/>
      <c r="S14" s="258">
        <f t="shared" si="6"/>
        <v>346.31599999999997</v>
      </c>
      <c r="T14" s="258">
        <f t="shared" si="6"/>
        <v>356.58399999999995</v>
      </c>
      <c r="U14" s="258">
        <f t="shared" si="6"/>
        <v>352.83799999999997</v>
      </c>
      <c r="V14" s="258">
        <f t="shared" si="6"/>
        <v>355.226</v>
      </c>
      <c r="W14" s="264"/>
      <c r="X14" s="258">
        <f t="shared" si="6"/>
        <v>362.71800000000002</v>
      </c>
      <c r="Y14" s="258">
        <f t="shared" si="6"/>
        <v>353.94399999999996</v>
      </c>
      <c r="Z14" s="258">
        <f t="shared" si="6"/>
        <v>350.34399999999994</v>
      </c>
      <c r="AA14" s="258">
        <f t="shared" si="6"/>
        <v>354.81400000000002</v>
      </c>
      <c r="AB14" s="264"/>
      <c r="AC14" s="258">
        <f t="shared" si="6"/>
        <v>353.39600000000007</v>
      </c>
      <c r="AD14" s="258">
        <f t="shared" si="6"/>
        <v>351.54800000000006</v>
      </c>
      <c r="AE14" s="258">
        <f t="shared" si="6"/>
        <v>343.298</v>
      </c>
      <c r="AF14" s="258">
        <f t="shared" si="6"/>
        <v>348.24400000000003</v>
      </c>
      <c r="AG14" s="264"/>
      <c r="AH14" s="258">
        <f t="shared" si="6"/>
        <v>345.45400000000001</v>
      </c>
      <c r="AI14" s="258">
        <f t="shared" si="6"/>
        <v>351.96199999999999</v>
      </c>
      <c r="AJ14" s="258">
        <f t="shared" si="6"/>
        <v>347.68</v>
      </c>
      <c r="AK14" s="258">
        <f t="shared" si="6"/>
        <v>350.27</v>
      </c>
      <c r="AL14" s="264"/>
      <c r="AM14" s="258">
        <f t="shared" si="6"/>
        <v>353.62199999999996</v>
      </c>
      <c r="AN14" s="258">
        <f t="shared" si="6"/>
        <v>355.024</v>
      </c>
      <c r="AO14" s="258">
        <f t="shared" si="6"/>
        <v>369.55</v>
      </c>
      <c r="AP14" s="258">
        <f t="shared" si="6"/>
        <v>359.41399999999999</v>
      </c>
      <c r="AQ14" s="264"/>
      <c r="AR14" s="258">
        <f t="shared" si="6"/>
        <v>361.54399999999998</v>
      </c>
      <c r="AS14" s="258">
        <f t="shared" si="6"/>
        <v>360.54599999999999</v>
      </c>
      <c r="AT14" s="258">
        <f t="shared" si="6"/>
        <v>362.24200000000002</v>
      </c>
      <c r="AU14" s="258">
        <f t="shared" si="6"/>
        <v>359.46199999999999</v>
      </c>
      <c r="AV14" s="264"/>
      <c r="AW14" s="258">
        <f t="shared" si="6"/>
        <v>355.858</v>
      </c>
      <c r="AX14" s="258">
        <f t="shared" si="6"/>
        <v>372.13199999999995</v>
      </c>
      <c r="AY14" s="258">
        <f t="shared" si="6"/>
        <v>362.53000000000003</v>
      </c>
      <c r="AZ14" s="258">
        <f t="shared" si="6"/>
        <v>351.91800000000001</v>
      </c>
      <c r="BA14" s="264"/>
      <c r="BB14" s="258">
        <f t="shared" si="6"/>
        <v>348.61800000000005</v>
      </c>
      <c r="BC14" s="259"/>
      <c r="BD14" s="259"/>
    </row>
    <row r="15" spans="1:56" x14ac:dyDescent="0.6">
      <c r="A15" s="254"/>
      <c r="B15" s="256" t="s">
        <v>377</v>
      </c>
      <c r="C15" s="256"/>
      <c r="D15" s="258">
        <f>AVERAGE(D86:D92)</f>
        <v>383.62714285714281</v>
      </c>
      <c r="E15" s="258">
        <f t="shared" ref="E15:BB15" si="7">AVERAGE(E86:E92)</f>
        <v>392.29</v>
      </c>
      <c r="F15" s="258">
        <f t="shared" si="7"/>
        <v>395.54857142857145</v>
      </c>
      <c r="G15" s="258">
        <f t="shared" si="7"/>
        <v>368.54428571428571</v>
      </c>
      <c r="H15" s="264"/>
      <c r="I15" s="258">
        <f t="shared" si="7"/>
        <v>364.50285714285712</v>
      </c>
      <c r="J15" s="258">
        <f t="shared" si="7"/>
        <v>359.26285714285717</v>
      </c>
      <c r="K15" s="258">
        <f t="shared" si="7"/>
        <v>357.14571428571435</v>
      </c>
      <c r="L15" s="258">
        <f t="shared" si="7"/>
        <v>357.51714285714286</v>
      </c>
      <c r="M15" s="264"/>
      <c r="N15" s="258">
        <f t="shared" si="7"/>
        <v>351.92428571428576</v>
      </c>
      <c r="O15" s="258">
        <f t="shared" si="7"/>
        <v>349.39285714285717</v>
      </c>
      <c r="P15" s="258">
        <f t="shared" si="7"/>
        <v>342.51142857142861</v>
      </c>
      <c r="Q15" s="258">
        <f t="shared" si="7"/>
        <v>341.12428571428575</v>
      </c>
      <c r="R15" s="264"/>
      <c r="S15" s="258">
        <f t="shared" si="7"/>
        <v>341.45428571428573</v>
      </c>
      <c r="T15" s="258">
        <f t="shared" si="7"/>
        <v>346.74000000000007</v>
      </c>
      <c r="U15" s="258">
        <f t="shared" si="7"/>
        <v>344.86857142857144</v>
      </c>
      <c r="V15" s="258">
        <f t="shared" si="7"/>
        <v>344.2714285714286</v>
      </c>
      <c r="W15" s="264"/>
      <c r="X15" s="258">
        <f t="shared" si="7"/>
        <v>346.23142857142858</v>
      </c>
      <c r="Y15" s="258">
        <f t="shared" si="7"/>
        <v>348.49142857142863</v>
      </c>
      <c r="Z15" s="258">
        <f t="shared" si="7"/>
        <v>345.81428571428575</v>
      </c>
      <c r="AA15" s="258">
        <f t="shared" si="7"/>
        <v>342.76857142857142</v>
      </c>
      <c r="AB15" s="264"/>
      <c r="AC15" s="258">
        <f t="shared" si="7"/>
        <v>342.78142857142859</v>
      </c>
      <c r="AD15" s="258">
        <f t="shared" si="7"/>
        <v>348.07714285714286</v>
      </c>
      <c r="AE15" s="258">
        <f t="shared" si="7"/>
        <v>345.55142857142857</v>
      </c>
      <c r="AF15" s="258">
        <f t="shared" si="7"/>
        <v>339.84000000000003</v>
      </c>
      <c r="AG15" s="264"/>
      <c r="AH15" s="258">
        <f t="shared" si="7"/>
        <v>339.01142857142855</v>
      </c>
      <c r="AI15" s="258">
        <f t="shared" si="7"/>
        <v>335.75142857142862</v>
      </c>
      <c r="AJ15" s="258">
        <f t="shared" si="7"/>
        <v>334.2442857142857</v>
      </c>
      <c r="AK15" s="258">
        <f t="shared" si="7"/>
        <v>339.19857142857143</v>
      </c>
      <c r="AL15" s="264"/>
      <c r="AM15" s="258">
        <f t="shared" si="7"/>
        <v>344.2871428571429</v>
      </c>
      <c r="AN15" s="258">
        <f t="shared" si="7"/>
        <v>344.21571428571423</v>
      </c>
      <c r="AO15" s="258">
        <f t="shared" si="7"/>
        <v>342.6142857142857</v>
      </c>
      <c r="AP15" s="258">
        <f t="shared" si="7"/>
        <v>341.52000000000004</v>
      </c>
      <c r="AQ15" s="264"/>
      <c r="AR15" s="258">
        <f t="shared" si="7"/>
        <v>348.84000000000003</v>
      </c>
      <c r="AS15" s="258">
        <f t="shared" si="7"/>
        <v>344.78571428571428</v>
      </c>
      <c r="AT15" s="258">
        <f t="shared" si="7"/>
        <v>344.47142857142853</v>
      </c>
      <c r="AU15" s="258">
        <f t="shared" si="7"/>
        <v>340.68714285714287</v>
      </c>
      <c r="AV15" s="264"/>
      <c r="AW15" s="258">
        <f t="shared" si="7"/>
        <v>343.08285714285711</v>
      </c>
      <c r="AX15" s="258">
        <f t="shared" si="7"/>
        <v>381.93142857142857</v>
      </c>
      <c r="AY15" s="258">
        <f t="shared" si="7"/>
        <v>370.0971428571429</v>
      </c>
      <c r="AZ15" s="258">
        <f t="shared" si="7"/>
        <v>369.45285714285711</v>
      </c>
      <c r="BA15" s="264"/>
      <c r="BB15" s="258">
        <f t="shared" si="7"/>
        <v>366.41285714285721</v>
      </c>
      <c r="BC15" s="259"/>
      <c r="BD15" s="259"/>
    </row>
    <row r="16" spans="1:56" x14ac:dyDescent="0.6">
      <c r="A16" s="254" t="s">
        <v>243</v>
      </c>
      <c r="B16" s="256" t="s">
        <v>369</v>
      </c>
      <c r="C16" s="256"/>
      <c r="D16" s="258">
        <f>AVERAGE(D94:D120)</f>
        <v>178.28814814814814</v>
      </c>
      <c r="E16" s="258">
        <f t="shared" ref="E16:BB16" si="8">AVERAGE(E94:E120)</f>
        <v>181.70481481481485</v>
      </c>
      <c r="F16" s="258">
        <f t="shared" si="8"/>
        <v>184.03666666666666</v>
      </c>
      <c r="G16" s="258">
        <f t="shared" si="8"/>
        <v>168.13777777777776</v>
      </c>
      <c r="H16" s="264"/>
      <c r="I16" s="258">
        <f t="shared" si="8"/>
        <v>169.0288888888889</v>
      </c>
      <c r="J16" s="258">
        <f t="shared" si="8"/>
        <v>171.10555555555558</v>
      </c>
      <c r="K16" s="258">
        <f t="shared" si="8"/>
        <v>171.53148148148151</v>
      </c>
      <c r="L16" s="258">
        <f t="shared" si="8"/>
        <v>173.82555555555555</v>
      </c>
      <c r="M16" s="264"/>
      <c r="N16" s="258">
        <f t="shared" si="8"/>
        <v>182.27846153846153</v>
      </c>
      <c r="O16" s="258">
        <f t="shared" si="8"/>
        <v>180.72269230769231</v>
      </c>
      <c r="P16" s="258">
        <f t="shared" si="8"/>
        <v>181.16692307692304</v>
      </c>
      <c r="Q16" s="258">
        <f t="shared" si="8"/>
        <v>180.03076923076924</v>
      </c>
      <c r="R16" s="264"/>
      <c r="S16" s="258">
        <f t="shared" si="8"/>
        <v>181.66538461538462</v>
      </c>
      <c r="T16" s="258">
        <f t="shared" si="8"/>
        <v>181.54846153846151</v>
      </c>
      <c r="U16" s="258">
        <f t="shared" si="8"/>
        <v>180.96730769230768</v>
      </c>
      <c r="V16" s="258">
        <f t="shared" si="8"/>
        <v>182.37884615384615</v>
      </c>
      <c r="W16" s="264"/>
      <c r="X16" s="258">
        <f t="shared" si="8"/>
        <v>183.48615384615383</v>
      </c>
      <c r="Y16" s="258">
        <f t="shared" si="8"/>
        <v>184.54538461538462</v>
      </c>
      <c r="Z16" s="258">
        <f t="shared" si="8"/>
        <v>185.08576923076924</v>
      </c>
      <c r="AA16" s="258">
        <f t="shared" si="8"/>
        <v>184.50038461538458</v>
      </c>
      <c r="AB16" s="264"/>
      <c r="AC16" s="258">
        <f t="shared" si="8"/>
        <v>188.47961538461536</v>
      </c>
      <c r="AD16" s="258">
        <f t="shared" si="8"/>
        <v>184.53666666666669</v>
      </c>
      <c r="AE16" s="258">
        <f t="shared" si="8"/>
        <v>183.3996296296296</v>
      </c>
      <c r="AF16" s="258">
        <f t="shared" si="8"/>
        <v>255.0011111111111</v>
      </c>
      <c r="AG16" s="264"/>
      <c r="AH16" s="258">
        <f t="shared" si="8"/>
        <v>251.87555555555556</v>
      </c>
      <c r="AI16" s="258">
        <f t="shared" si="8"/>
        <v>267.34629629629626</v>
      </c>
      <c r="AJ16" s="258">
        <f t="shared" si="8"/>
        <v>265.76444444444445</v>
      </c>
      <c r="AK16" s="258">
        <f t="shared" si="8"/>
        <v>285.26185185185187</v>
      </c>
      <c r="AL16" s="264"/>
      <c r="AM16" s="258">
        <f t="shared" si="8"/>
        <v>289.90518518518519</v>
      </c>
      <c r="AN16" s="258">
        <f t="shared" si="8"/>
        <v>288.59703703703701</v>
      </c>
      <c r="AO16" s="258">
        <f t="shared" si="8"/>
        <v>288.52962962962965</v>
      </c>
      <c r="AP16" s="258">
        <f t="shared" si="8"/>
        <v>292.71740740740739</v>
      </c>
      <c r="AQ16" s="264"/>
      <c r="AR16" s="258">
        <f t="shared" si="8"/>
        <v>290.7507407407407</v>
      </c>
      <c r="AS16" s="258">
        <f t="shared" si="8"/>
        <v>286.81777777777779</v>
      </c>
      <c r="AT16" s="258">
        <f t="shared" si="8"/>
        <v>285.5266666666667</v>
      </c>
      <c r="AU16" s="258">
        <f t="shared" si="8"/>
        <v>283.2796296296296</v>
      </c>
      <c r="AV16" s="264"/>
      <c r="AW16" s="258">
        <f t="shared" si="8"/>
        <v>282.36074074074077</v>
      </c>
      <c r="AX16" s="258">
        <f t="shared" si="8"/>
        <v>283.43740740740742</v>
      </c>
      <c r="AY16" s="258">
        <f t="shared" si="8"/>
        <v>277.15666666666669</v>
      </c>
      <c r="AZ16" s="258">
        <f t="shared" si="8"/>
        <v>274.62851851851855</v>
      </c>
      <c r="BA16" s="264"/>
      <c r="BB16" s="258">
        <f t="shared" si="8"/>
        <v>273.16000000000003</v>
      </c>
      <c r="BC16" s="259"/>
      <c r="BD16" s="259"/>
    </row>
    <row r="17" spans="1:56" x14ac:dyDescent="0.6">
      <c r="A17" s="254" t="s">
        <v>227</v>
      </c>
      <c r="B17" s="256" t="s">
        <v>369</v>
      </c>
      <c r="C17" s="256"/>
      <c r="D17" s="258">
        <f>AVERAGE(D122:D143)</f>
        <v>245.19227272727275</v>
      </c>
      <c r="E17" s="258">
        <f t="shared" ref="E17:BB17" si="9">AVERAGE(E122:E143)</f>
        <v>250.73954545454552</v>
      </c>
      <c r="F17" s="258">
        <f t="shared" si="9"/>
        <v>252.58</v>
      </c>
      <c r="G17" s="258">
        <f t="shared" si="9"/>
        <v>225.97136363636363</v>
      </c>
      <c r="H17" s="264"/>
      <c r="I17" s="258">
        <f t="shared" si="9"/>
        <v>226.3722727272727</v>
      </c>
      <c r="J17" s="258">
        <f t="shared" si="9"/>
        <v>227.2563636363636</v>
      </c>
      <c r="K17" s="258">
        <f t="shared" si="9"/>
        <v>226.72045454545452</v>
      </c>
      <c r="L17" s="258">
        <f t="shared" si="9"/>
        <v>230.85318181818184</v>
      </c>
      <c r="M17" s="264"/>
      <c r="N17" s="258">
        <f t="shared" si="9"/>
        <v>232.49499999999998</v>
      </c>
      <c r="O17" s="258">
        <f t="shared" si="9"/>
        <v>247.61909090909091</v>
      </c>
      <c r="P17" s="258">
        <f t="shared" si="9"/>
        <v>243.90136363636364</v>
      </c>
      <c r="Q17" s="258">
        <f t="shared" si="9"/>
        <v>244.66727272727275</v>
      </c>
      <c r="R17" s="264"/>
      <c r="S17" s="258">
        <f t="shared" si="9"/>
        <v>245.32272727272729</v>
      </c>
      <c r="T17" s="258">
        <f t="shared" si="9"/>
        <v>250.4722727272727</v>
      </c>
      <c r="U17" s="258">
        <f t="shared" si="9"/>
        <v>250.54818181818183</v>
      </c>
      <c r="V17" s="258">
        <f t="shared" si="9"/>
        <v>247.06999999999996</v>
      </c>
      <c r="W17" s="264"/>
      <c r="X17" s="258">
        <f t="shared" si="9"/>
        <v>250.14909090909089</v>
      </c>
      <c r="Y17" s="258">
        <f t="shared" si="9"/>
        <v>251.16409090909093</v>
      </c>
      <c r="Z17" s="258">
        <f t="shared" si="9"/>
        <v>250.27909090909088</v>
      </c>
      <c r="AA17" s="258">
        <f t="shared" si="9"/>
        <v>253.40999999999994</v>
      </c>
      <c r="AB17" s="264"/>
      <c r="AC17" s="258">
        <f t="shared" si="9"/>
        <v>257.59318181818179</v>
      </c>
      <c r="AD17" s="258">
        <f t="shared" si="9"/>
        <v>281.68363636363642</v>
      </c>
      <c r="AE17" s="258">
        <f t="shared" si="9"/>
        <v>262.88045454545454</v>
      </c>
      <c r="AF17" s="258">
        <f t="shared" si="9"/>
        <v>255.32272727272729</v>
      </c>
      <c r="AG17" s="264"/>
      <c r="AH17" s="258">
        <f t="shared" si="9"/>
        <v>257.43363636363637</v>
      </c>
      <c r="AI17" s="258">
        <f t="shared" si="9"/>
        <v>258.40454545454543</v>
      </c>
      <c r="AJ17" s="258">
        <f t="shared" si="9"/>
        <v>256.8059090909091</v>
      </c>
      <c r="AK17" s="258">
        <f t="shared" si="9"/>
        <v>258.67818181818177</v>
      </c>
      <c r="AL17" s="264"/>
      <c r="AM17" s="258">
        <f t="shared" si="9"/>
        <v>262.09090909090907</v>
      </c>
      <c r="AN17" s="258">
        <f t="shared" si="9"/>
        <v>247.21818181818179</v>
      </c>
      <c r="AO17" s="258">
        <f t="shared" si="9"/>
        <v>240.41727272727269</v>
      </c>
      <c r="AP17" s="258">
        <f t="shared" si="9"/>
        <v>247.65772727272724</v>
      </c>
      <c r="AQ17" s="264"/>
      <c r="AR17" s="258">
        <f t="shared" si="9"/>
        <v>259.10818181818183</v>
      </c>
      <c r="AS17" s="258">
        <f t="shared" si="9"/>
        <v>248.24181818181816</v>
      </c>
      <c r="AT17" s="258">
        <f t="shared" si="9"/>
        <v>247.40681818181821</v>
      </c>
      <c r="AU17" s="258">
        <f t="shared" si="9"/>
        <v>245.75000000000003</v>
      </c>
      <c r="AV17" s="264"/>
      <c r="AW17" s="258">
        <f t="shared" si="9"/>
        <v>244.84545454545457</v>
      </c>
      <c r="AX17" s="258">
        <f t="shared" si="9"/>
        <v>264.65454545454548</v>
      </c>
      <c r="AY17" s="258">
        <f t="shared" si="9"/>
        <v>260.16363636363639</v>
      </c>
      <c r="AZ17" s="258">
        <f t="shared" si="9"/>
        <v>259.20863636363634</v>
      </c>
      <c r="BA17" s="264"/>
      <c r="BB17" s="258">
        <f t="shared" si="9"/>
        <v>259.37545454545455</v>
      </c>
      <c r="BC17" s="259"/>
      <c r="BD17" s="259"/>
    </row>
    <row r="18" spans="1:56" x14ac:dyDescent="0.6">
      <c r="A18" s="254" t="s">
        <v>254</v>
      </c>
      <c r="B18" s="256" t="s">
        <v>369</v>
      </c>
      <c r="C18" s="256"/>
      <c r="D18" s="258">
        <f>AVERAGE(D144:D149)</f>
        <v>0</v>
      </c>
      <c r="E18" s="258">
        <f t="shared" ref="E18:BB18" si="10">AVERAGE(E144:E149)</f>
        <v>333.43333333333334</v>
      </c>
      <c r="F18" s="258">
        <f t="shared" si="10"/>
        <v>334.68</v>
      </c>
      <c r="G18" s="258">
        <f t="shared" si="10"/>
        <v>439.17</v>
      </c>
      <c r="H18" s="264"/>
      <c r="I18" s="258">
        <f t="shared" si="10"/>
        <v>437.69666666666672</v>
      </c>
      <c r="J18" s="258">
        <f t="shared" si="10"/>
        <v>420.75666666666666</v>
      </c>
      <c r="K18" s="258">
        <f t="shared" si="10"/>
        <v>426.51666666666671</v>
      </c>
      <c r="L18" s="258">
        <f t="shared" si="10"/>
        <v>435.93666666666667</v>
      </c>
      <c r="M18" s="264"/>
      <c r="N18" s="258">
        <f t="shared" si="10"/>
        <v>437.01</v>
      </c>
      <c r="O18" s="258">
        <f t="shared" si="10"/>
        <v>427.60999999999996</v>
      </c>
      <c r="P18" s="258">
        <f t="shared" si="10"/>
        <v>442.48666666666668</v>
      </c>
      <c r="Q18" s="258">
        <f t="shared" si="10"/>
        <v>448.28666666666669</v>
      </c>
      <c r="R18" s="264"/>
      <c r="S18" s="258">
        <f t="shared" si="10"/>
        <v>452.33666666666664</v>
      </c>
      <c r="T18" s="258">
        <f t="shared" si="10"/>
        <v>451.89333333333326</v>
      </c>
      <c r="U18" s="258">
        <f t="shared" si="10"/>
        <v>449.09</v>
      </c>
      <c r="V18" s="258">
        <f t="shared" si="10"/>
        <v>454.26</v>
      </c>
      <c r="W18" s="264"/>
      <c r="X18" s="258">
        <f t="shared" si="10"/>
        <v>454.34333333333342</v>
      </c>
      <c r="Y18" s="258">
        <f t="shared" si="10"/>
        <v>449.72666666666669</v>
      </c>
      <c r="Z18" s="258">
        <f t="shared" si="10"/>
        <v>454.64999999999992</v>
      </c>
      <c r="AA18" s="258">
        <f t="shared" si="10"/>
        <v>457.28999999999996</v>
      </c>
      <c r="AB18" s="264"/>
      <c r="AC18" s="258">
        <f t="shared" si="10"/>
        <v>459.84666666666664</v>
      </c>
      <c r="AD18" s="258">
        <f t="shared" si="10"/>
        <v>449.11999999999995</v>
      </c>
      <c r="AE18" s="258">
        <f t="shared" si="10"/>
        <v>450.83</v>
      </c>
      <c r="AF18" s="258">
        <f t="shared" si="10"/>
        <v>428.77</v>
      </c>
      <c r="AG18" s="264"/>
      <c r="AH18" s="258">
        <f t="shared" si="10"/>
        <v>428.2833333333333</v>
      </c>
      <c r="AI18" s="258">
        <f t="shared" si="10"/>
        <v>355.25666666666666</v>
      </c>
      <c r="AJ18" s="258">
        <f t="shared" si="10"/>
        <v>359.42333333333335</v>
      </c>
      <c r="AK18" s="258">
        <f t="shared" si="10"/>
        <v>418.26333333333332</v>
      </c>
      <c r="AL18" s="264"/>
      <c r="AM18" s="258">
        <f t="shared" si="10"/>
        <v>428</v>
      </c>
      <c r="AN18" s="258">
        <f t="shared" si="10"/>
        <v>147.79</v>
      </c>
      <c r="AO18" s="258">
        <f t="shared" si="10"/>
        <v>146.48666666666665</v>
      </c>
      <c r="AP18" s="258">
        <f t="shared" si="10"/>
        <v>147.03333333333333</v>
      </c>
      <c r="AQ18" s="264"/>
      <c r="AR18" s="258">
        <f t="shared" si="10"/>
        <v>144.86666666666667</v>
      </c>
      <c r="AS18" s="258">
        <f t="shared" si="10"/>
        <v>145.62666666666667</v>
      </c>
      <c r="AT18" s="258">
        <f t="shared" si="10"/>
        <v>147.30666666666667</v>
      </c>
      <c r="AU18" s="258">
        <f t="shared" si="10"/>
        <v>145.56333333333333</v>
      </c>
      <c r="AV18" s="264"/>
      <c r="AW18" s="258">
        <f t="shared" si="10"/>
        <v>145.10333333333332</v>
      </c>
      <c r="AX18" s="258">
        <f t="shared" si="10"/>
        <v>148.11666666666667</v>
      </c>
      <c r="AY18" s="258">
        <f t="shared" si="10"/>
        <v>144.89333333333335</v>
      </c>
      <c r="AZ18" s="258">
        <f t="shared" si="10"/>
        <v>145.34</v>
      </c>
      <c r="BA18" s="264"/>
      <c r="BB18" s="258">
        <f t="shared" si="10"/>
        <v>143.43666666666667</v>
      </c>
      <c r="BC18" s="259"/>
      <c r="BD18" s="259"/>
    </row>
    <row r="19" spans="1:56" x14ac:dyDescent="0.6">
      <c r="A19" s="254" t="s">
        <v>250</v>
      </c>
      <c r="B19" s="256" t="s">
        <v>369</v>
      </c>
      <c r="C19" s="256"/>
      <c r="D19" s="258">
        <f>AVERAGE(D151)</f>
        <v>505.06</v>
      </c>
      <c r="E19" s="258">
        <f t="shared" ref="E19:BB19" si="11">AVERAGE(E151)</f>
        <v>514.37</v>
      </c>
      <c r="F19" s="258">
        <f t="shared" si="11"/>
        <v>519.85</v>
      </c>
      <c r="G19" s="258">
        <f t="shared" si="11"/>
        <v>476.31</v>
      </c>
      <c r="H19" s="264"/>
      <c r="I19" s="258">
        <f t="shared" si="11"/>
        <v>477.96</v>
      </c>
      <c r="J19" s="258">
        <f t="shared" si="11"/>
        <v>477.98</v>
      </c>
      <c r="K19" s="258">
        <f t="shared" si="11"/>
        <v>477.78</v>
      </c>
      <c r="L19" s="258">
        <f t="shared" si="11"/>
        <v>487.98</v>
      </c>
      <c r="M19" s="264"/>
      <c r="N19" s="258">
        <f t="shared" si="11"/>
        <v>495.46</v>
      </c>
      <c r="O19" s="258">
        <f t="shared" si="11"/>
        <v>467.8</v>
      </c>
      <c r="P19" s="258">
        <f t="shared" si="11"/>
        <v>459.45</v>
      </c>
      <c r="Q19" s="258">
        <f t="shared" si="11"/>
        <v>488.76</v>
      </c>
      <c r="R19" s="264"/>
      <c r="S19" s="258">
        <f t="shared" si="11"/>
        <v>503.13</v>
      </c>
      <c r="T19" s="258">
        <f t="shared" si="11"/>
        <v>511.58</v>
      </c>
      <c r="U19" s="258">
        <f t="shared" si="11"/>
        <v>510.82</v>
      </c>
      <c r="V19" s="258">
        <f t="shared" si="11"/>
        <v>492.8</v>
      </c>
      <c r="W19" s="264"/>
      <c r="X19" s="258">
        <f t="shared" si="11"/>
        <v>491.17</v>
      </c>
      <c r="Y19" s="258">
        <f t="shared" si="11"/>
        <v>0</v>
      </c>
      <c r="Z19" s="258">
        <f t="shared" si="11"/>
        <v>494.97</v>
      </c>
      <c r="AA19" s="258">
        <f t="shared" si="11"/>
        <v>494.94</v>
      </c>
      <c r="AB19" s="264"/>
      <c r="AC19" s="258">
        <f t="shared" si="11"/>
        <v>492.94</v>
      </c>
      <c r="AD19" s="258">
        <f t="shared" si="11"/>
        <v>488.93</v>
      </c>
      <c r="AE19" s="258">
        <f t="shared" si="11"/>
        <v>491.26</v>
      </c>
      <c r="AF19" s="258">
        <f t="shared" si="11"/>
        <v>0</v>
      </c>
      <c r="AG19" s="264"/>
      <c r="AH19" s="258">
        <f t="shared" si="11"/>
        <v>531.28</v>
      </c>
      <c r="AI19" s="258">
        <f t="shared" si="11"/>
        <v>0</v>
      </c>
      <c r="AJ19" s="258">
        <f t="shared" si="11"/>
        <v>0</v>
      </c>
      <c r="AK19" s="258">
        <f t="shared" si="11"/>
        <v>493.4</v>
      </c>
      <c r="AL19" s="264"/>
      <c r="AM19" s="258">
        <f t="shared" si="11"/>
        <v>494.28</v>
      </c>
      <c r="AN19" s="258">
        <f t="shared" si="11"/>
        <v>494.28</v>
      </c>
      <c r="AO19" s="258">
        <f t="shared" si="11"/>
        <v>494.28</v>
      </c>
      <c r="AP19" s="258">
        <f t="shared" si="11"/>
        <v>494.94</v>
      </c>
      <c r="AQ19" s="264"/>
      <c r="AR19" s="258">
        <f t="shared" si="11"/>
        <v>495.57</v>
      </c>
      <c r="AS19" s="258">
        <f t="shared" si="11"/>
        <v>0</v>
      </c>
      <c r="AT19" s="258">
        <f t="shared" si="11"/>
        <v>0</v>
      </c>
      <c r="AU19" s="258">
        <f t="shared" si="11"/>
        <v>0</v>
      </c>
      <c r="AV19" s="264"/>
      <c r="AW19" s="258">
        <f t="shared" si="11"/>
        <v>0</v>
      </c>
      <c r="AX19" s="258">
        <f t="shared" si="11"/>
        <v>0</v>
      </c>
      <c r="AY19" s="258">
        <f t="shared" si="11"/>
        <v>0</v>
      </c>
      <c r="AZ19" s="258">
        <f t="shared" si="11"/>
        <v>0</v>
      </c>
      <c r="BA19" s="264"/>
      <c r="BB19" s="258">
        <f t="shared" si="11"/>
        <v>0</v>
      </c>
      <c r="BC19" s="259"/>
      <c r="BD19" s="259"/>
    </row>
    <row r="20" spans="1:56" s="126" customFormat="1" ht="17.100000000000001" customHeight="1" x14ac:dyDescent="0.6">
      <c r="A20" s="344" t="s">
        <v>378</v>
      </c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4"/>
      <c r="AL20" s="344"/>
      <c r="AM20" s="344"/>
      <c r="AQ20" s="248"/>
      <c r="AV20" s="248"/>
      <c r="AZ20" s="127"/>
      <c r="BA20" s="248"/>
      <c r="BB20" s="127"/>
    </row>
    <row r="21" spans="1:56" s="126" customFormat="1" ht="16" customHeight="1" x14ac:dyDescent="0.6">
      <c r="A21" s="253" t="s">
        <v>367</v>
      </c>
      <c r="B21" s="253" t="s">
        <v>368</v>
      </c>
      <c r="C21" s="253" t="s">
        <v>379</v>
      </c>
      <c r="D21" s="341" t="s">
        <v>380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42"/>
      <c r="AB21" s="342"/>
      <c r="AC21" s="342"/>
      <c r="AD21" s="342"/>
      <c r="AE21" s="342"/>
      <c r="AF21" s="342"/>
      <c r="AG21" s="342"/>
      <c r="AH21" s="342"/>
      <c r="AI21" s="342"/>
      <c r="AJ21" s="342"/>
      <c r="AK21" s="342"/>
      <c r="AL21" s="342"/>
      <c r="AM21" s="343"/>
      <c r="AQ21" s="248"/>
      <c r="AV21" s="248"/>
      <c r="AZ21" s="127"/>
      <c r="BA21" s="248"/>
      <c r="BB21" s="127"/>
    </row>
    <row r="22" spans="1:56" x14ac:dyDescent="0.6">
      <c r="A22" s="347" t="s">
        <v>252</v>
      </c>
      <c r="B22" s="347" t="s">
        <v>369</v>
      </c>
      <c r="C22" s="130" t="s">
        <v>38</v>
      </c>
      <c r="D22" s="240">
        <v>0</v>
      </c>
      <c r="E22" s="240">
        <v>0</v>
      </c>
      <c r="F22" s="240">
        <v>0</v>
      </c>
      <c r="G22" s="240">
        <v>0</v>
      </c>
      <c r="I22" s="240">
        <v>0</v>
      </c>
      <c r="J22" s="240">
        <v>0</v>
      </c>
      <c r="K22" s="240">
        <v>0</v>
      </c>
      <c r="L22" s="240">
        <v>0</v>
      </c>
      <c r="N22" s="240">
        <v>0</v>
      </c>
      <c r="O22" s="240">
        <v>0</v>
      </c>
      <c r="P22" s="240">
        <v>0</v>
      </c>
      <c r="Q22" s="240">
        <v>0</v>
      </c>
      <c r="S22" s="240">
        <v>0</v>
      </c>
      <c r="T22" s="240">
        <v>0</v>
      </c>
      <c r="U22" s="240">
        <v>0</v>
      </c>
      <c r="V22" s="240">
        <v>0</v>
      </c>
      <c r="X22" s="240">
        <v>0</v>
      </c>
      <c r="Y22" s="240">
        <v>0</v>
      </c>
      <c r="Z22" s="240">
        <v>0</v>
      </c>
      <c r="AA22" s="240">
        <v>0</v>
      </c>
      <c r="AC22" s="240">
        <v>0</v>
      </c>
      <c r="AD22" s="240">
        <v>0</v>
      </c>
      <c r="AE22" s="240">
        <v>0</v>
      </c>
      <c r="AF22" s="240">
        <v>0</v>
      </c>
      <c r="AH22" s="240">
        <v>0</v>
      </c>
      <c r="AI22" s="240">
        <v>0</v>
      </c>
      <c r="AJ22" s="240">
        <v>0</v>
      </c>
      <c r="AK22" s="240">
        <v>0</v>
      </c>
      <c r="AM22" s="240">
        <v>0</v>
      </c>
      <c r="AN22" s="240">
        <v>0</v>
      </c>
      <c r="AO22" s="240">
        <v>0</v>
      </c>
      <c r="AP22" s="240">
        <v>0</v>
      </c>
      <c r="AR22" s="240">
        <v>0</v>
      </c>
      <c r="AS22" s="239">
        <v>0</v>
      </c>
      <c r="AT22" s="239">
        <v>0</v>
      </c>
      <c r="AU22" s="239">
        <v>0</v>
      </c>
      <c r="AW22" s="239">
        <v>0</v>
      </c>
      <c r="AX22" s="238">
        <f>SUM(AX23)</f>
        <v>384.49</v>
      </c>
      <c r="AY22" s="238">
        <f>SUM(AY23)</f>
        <v>368.46</v>
      </c>
      <c r="AZ22" s="238">
        <f>SUM(AZ23)</f>
        <v>369.2</v>
      </c>
      <c r="BB22" s="238">
        <f>SUM(BB23)</f>
        <v>366.91</v>
      </c>
    </row>
    <row r="23" spans="1:56" x14ac:dyDescent="0.6">
      <c r="A23" s="347"/>
      <c r="B23" s="347"/>
      <c r="C23" s="129" t="s">
        <v>253</v>
      </c>
      <c r="D23" s="240">
        <v>0</v>
      </c>
      <c r="E23" s="240">
        <v>0</v>
      </c>
      <c r="F23" s="240">
        <v>0</v>
      </c>
      <c r="G23" s="240">
        <v>0</v>
      </c>
      <c r="I23" s="240">
        <v>0</v>
      </c>
      <c r="J23" s="240">
        <v>0</v>
      </c>
      <c r="K23" s="240">
        <v>0</v>
      </c>
      <c r="L23" s="240">
        <v>0</v>
      </c>
      <c r="N23" s="240">
        <v>0</v>
      </c>
      <c r="O23" s="240">
        <v>0</v>
      </c>
      <c r="P23" s="240">
        <v>0</v>
      </c>
      <c r="Q23" s="240">
        <v>0</v>
      </c>
      <c r="S23" s="240">
        <v>0</v>
      </c>
      <c r="T23" s="240">
        <v>0</v>
      </c>
      <c r="U23" s="240">
        <v>0</v>
      </c>
      <c r="V23" s="240">
        <v>0</v>
      </c>
      <c r="X23" s="240">
        <v>0</v>
      </c>
      <c r="Y23" s="240">
        <v>0</v>
      </c>
      <c r="Z23" s="240">
        <v>0</v>
      </c>
      <c r="AA23" s="240">
        <v>0</v>
      </c>
      <c r="AC23" s="240">
        <v>0</v>
      </c>
      <c r="AD23" s="240">
        <v>0</v>
      </c>
      <c r="AE23" s="240">
        <v>0</v>
      </c>
      <c r="AF23" s="240">
        <v>0</v>
      </c>
      <c r="AH23" s="240">
        <v>0</v>
      </c>
      <c r="AI23" s="240">
        <v>0</v>
      </c>
      <c r="AJ23" s="240">
        <v>0</v>
      </c>
      <c r="AK23" s="240">
        <v>0</v>
      </c>
      <c r="AM23" s="240">
        <v>0</v>
      </c>
      <c r="AN23" s="240">
        <v>0</v>
      </c>
      <c r="AO23" s="240">
        <v>0</v>
      </c>
      <c r="AP23" s="240">
        <v>0</v>
      </c>
      <c r="AR23" s="240">
        <v>0</v>
      </c>
      <c r="AS23" s="239">
        <v>0</v>
      </c>
      <c r="AT23" s="239">
        <v>0</v>
      </c>
      <c r="AU23" s="239">
        <v>0</v>
      </c>
      <c r="AW23" s="239">
        <v>0</v>
      </c>
      <c r="AX23" s="241">
        <v>384.49</v>
      </c>
      <c r="AY23" s="241">
        <v>368.46</v>
      </c>
      <c r="AZ23" s="136">
        <v>369.2</v>
      </c>
      <c r="BB23" s="134">
        <v>366.91</v>
      </c>
    </row>
    <row r="24" spans="1:56" s="237" customFormat="1" x14ac:dyDescent="0.6">
      <c r="A24" s="347" t="s">
        <v>236</v>
      </c>
      <c r="B24" s="347" t="s">
        <v>369</v>
      </c>
      <c r="C24" s="130" t="s">
        <v>38</v>
      </c>
      <c r="D24" s="245">
        <f>SUM(D25:D41)</f>
        <v>5280.0199999999995</v>
      </c>
      <c r="E24" s="245">
        <f>SUM(E25:E41)</f>
        <v>5393.6799999999994</v>
      </c>
      <c r="F24" s="245">
        <f>SUM(F25:F41)</f>
        <v>5484.1</v>
      </c>
      <c r="G24" s="245">
        <f>SUM(G25:G41)</f>
        <v>4940.9799999999996</v>
      </c>
      <c r="H24" s="247"/>
      <c r="I24" s="245">
        <f>SUM(I25:I41)</f>
        <v>4894.75</v>
      </c>
      <c r="J24" s="245">
        <f>SUM(J25:J41)</f>
        <v>4963.0599999999995</v>
      </c>
      <c r="K24" s="245">
        <f>SUM(K25:K41)</f>
        <v>4977.1599999999989</v>
      </c>
      <c r="L24" s="245">
        <f>SUM(L25:L41)</f>
        <v>5076.4800000000014</v>
      </c>
      <c r="M24" s="247"/>
      <c r="N24" s="245">
        <f>SUM(N25:N41)</f>
        <v>5141.25</v>
      </c>
      <c r="O24" s="245">
        <f>SUM(O25:O41)</f>
        <v>5098.2400000000007</v>
      </c>
      <c r="P24" s="245">
        <f>SUM(P25:P41)</f>
        <v>5077.630000000001</v>
      </c>
      <c r="Q24" s="245">
        <f>SUM(Q25:Q41)</f>
        <v>5096.7199999999984</v>
      </c>
      <c r="R24" s="247"/>
      <c r="S24" s="245">
        <f>SUM(S25:S41)</f>
        <v>5102.3200000000015</v>
      </c>
      <c r="T24" s="245">
        <f>SUM(T25:T41)</f>
        <v>5129.75</v>
      </c>
      <c r="U24" s="245">
        <f>SUM(U25:U41)</f>
        <v>5125.1500000000005</v>
      </c>
      <c r="V24" s="245">
        <f>SUM(V25:V41)</f>
        <v>5187.6099999999997</v>
      </c>
      <c r="W24" s="247"/>
      <c r="X24" s="245">
        <f>SUM(X25:X41)</f>
        <v>5188.42</v>
      </c>
      <c r="Y24" s="245">
        <f>SUM(Y25:Y41)</f>
        <v>5152.68</v>
      </c>
      <c r="Z24" s="245">
        <f>SUM(Z25:Z41)</f>
        <v>5181.38</v>
      </c>
      <c r="AA24" s="245">
        <f>SUM(AA25:AA41)</f>
        <v>5162.9800000000005</v>
      </c>
      <c r="AB24" s="247"/>
      <c r="AC24" s="245">
        <f>SUM(AC25:AC41)</f>
        <v>5244.04</v>
      </c>
      <c r="AD24" s="245">
        <f>SUM(AD25:AD41)</f>
        <v>4526.2699999999995</v>
      </c>
      <c r="AE24" s="245">
        <f>SUM(AE25:AE41)</f>
        <v>4910.59</v>
      </c>
      <c r="AF24" s="245">
        <f>SUM(AF25:AF41)</f>
        <v>6362.47</v>
      </c>
      <c r="AG24" s="247"/>
      <c r="AH24" s="245">
        <f>SUM(AH25:AH41)</f>
        <v>6388.6299999999983</v>
      </c>
      <c r="AI24" s="245">
        <f>SUM(AI25:AI41)</f>
        <v>6367.3499999999995</v>
      </c>
      <c r="AJ24" s="245">
        <f>SUM(AJ25:AJ41)</f>
        <v>6469.7900000000009</v>
      </c>
      <c r="AK24" s="245">
        <f>SUM(AK25:AK41)</f>
        <v>6500.0400000000009</v>
      </c>
      <c r="AL24" s="247"/>
      <c r="AM24" s="245">
        <f>SUM(AM25:AM41)</f>
        <v>6601.67</v>
      </c>
      <c r="AN24" s="245">
        <f>SUM(AN25:AN41)</f>
        <v>5879.32</v>
      </c>
      <c r="AO24" s="245">
        <f>SUM(AO25:AO41)</f>
        <v>5876.4500000000007</v>
      </c>
      <c r="AP24" s="245">
        <f>SUM(AP25:AP41)</f>
        <v>5961.33</v>
      </c>
      <c r="AQ24" s="247"/>
      <c r="AR24" s="245">
        <f>SUM(AR25:AR41)</f>
        <v>5815.64</v>
      </c>
      <c r="AS24" s="245">
        <f>SUM(AS25:AS41)</f>
        <v>5780.1100000000006</v>
      </c>
      <c r="AT24" s="245">
        <f>SUM(AT25:AT41)</f>
        <v>5803.88</v>
      </c>
      <c r="AU24" s="245">
        <f>SUM(AU25:AU41)</f>
        <v>5747.6500000000005</v>
      </c>
      <c r="AV24" s="247"/>
      <c r="AW24" s="245">
        <f>SUM(AW25:AW41)</f>
        <v>5759.6000000000013</v>
      </c>
      <c r="AX24" s="245">
        <f>SUM(AX25:AX41)</f>
        <v>5853.05</v>
      </c>
      <c r="AY24" s="245">
        <f>SUM(AY25:AY41)</f>
        <v>5706.99</v>
      </c>
      <c r="AZ24" s="245">
        <f>SUM(AZ25:AZ41)</f>
        <v>5725.4</v>
      </c>
      <c r="BA24" s="247"/>
      <c r="BB24" s="245">
        <f>SUM(BB25:BB41)</f>
        <v>5707.5300000000016</v>
      </c>
    </row>
    <row r="25" spans="1:56" x14ac:dyDescent="0.6">
      <c r="A25" s="347"/>
      <c r="B25" s="347"/>
      <c r="C25" s="129" t="s">
        <v>381</v>
      </c>
      <c r="D25" s="239">
        <v>370.08</v>
      </c>
      <c r="E25" s="239">
        <v>383.57</v>
      </c>
      <c r="F25" s="239">
        <v>391.49</v>
      </c>
      <c r="G25" s="239">
        <v>369.6</v>
      </c>
      <c r="I25" s="239">
        <v>370.68</v>
      </c>
      <c r="J25" s="239">
        <v>379.36</v>
      </c>
      <c r="K25" s="239">
        <v>379.24</v>
      </c>
      <c r="L25" s="239">
        <v>381.93</v>
      </c>
      <c r="N25" s="239">
        <v>388.74</v>
      </c>
      <c r="O25" s="239">
        <v>397.8</v>
      </c>
      <c r="P25" s="239">
        <v>397.9</v>
      </c>
      <c r="Q25" s="239">
        <v>395.29</v>
      </c>
      <c r="S25" s="239">
        <v>397.79</v>
      </c>
      <c r="T25" s="239">
        <v>402.95</v>
      </c>
      <c r="U25" s="239">
        <v>410.46</v>
      </c>
      <c r="V25" s="239">
        <v>409.76</v>
      </c>
      <c r="X25" s="239">
        <v>409.44</v>
      </c>
      <c r="Y25" s="239">
        <v>407.57</v>
      </c>
      <c r="Z25" s="239">
        <v>406.49</v>
      </c>
      <c r="AA25" s="239">
        <v>379.7</v>
      </c>
      <c r="AC25" s="239">
        <v>386.04</v>
      </c>
      <c r="AD25" s="239">
        <v>0</v>
      </c>
      <c r="AE25" s="239">
        <v>0</v>
      </c>
      <c r="AF25" s="239">
        <v>364.8</v>
      </c>
      <c r="AH25" s="239">
        <v>358.8</v>
      </c>
      <c r="AI25" s="239">
        <v>362.86</v>
      </c>
      <c r="AJ25" s="239">
        <v>366.54</v>
      </c>
      <c r="AK25" s="239">
        <v>363.17</v>
      </c>
      <c r="AM25" s="239">
        <v>366.61</v>
      </c>
      <c r="AN25" s="242">
        <v>0</v>
      </c>
      <c r="AO25" s="242">
        <v>0</v>
      </c>
      <c r="AP25" s="242">
        <v>0</v>
      </c>
      <c r="AR25" s="242">
        <v>0</v>
      </c>
      <c r="AS25" s="242">
        <v>0</v>
      </c>
      <c r="AT25" s="242">
        <v>0</v>
      </c>
      <c r="AU25" s="242">
        <v>0</v>
      </c>
      <c r="AW25" s="242">
        <v>0</v>
      </c>
      <c r="AX25" s="242">
        <v>0</v>
      </c>
      <c r="AY25" s="242">
        <v>0</v>
      </c>
      <c r="AZ25" s="242">
        <v>0</v>
      </c>
      <c r="BB25" s="135">
        <v>0</v>
      </c>
    </row>
    <row r="26" spans="1:56" x14ac:dyDescent="0.6">
      <c r="A26" s="347"/>
      <c r="B26" s="347"/>
      <c r="C26" s="129" t="s">
        <v>382</v>
      </c>
      <c r="D26" s="239">
        <v>0</v>
      </c>
      <c r="E26" s="239">
        <v>0</v>
      </c>
      <c r="F26" s="239">
        <v>0</v>
      </c>
      <c r="G26" s="239">
        <v>0</v>
      </c>
      <c r="I26" s="239">
        <v>0</v>
      </c>
      <c r="J26" s="239">
        <v>0</v>
      </c>
      <c r="K26" s="239">
        <v>0</v>
      </c>
      <c r="L26" s="239">
        <v>0</v>
      </c>
      <c r="N26" s="239">
        <v>0</v>
      </c>
      <c r="O26" s="239">
        <v>0</v>
      </c>
      <c r="P26" s="239">
        <v>0</v>
      </c>
      <c r="Q26" s="239">
        <v>0</v>
      </c>
      <c r="S26" s="239">
        <v>0</v>
      </c>
      <c r="T26" s="239">
        <v>0</v>
      </c>
      <c r="U26" s="239">
        <v>0</v>
      </c>
      <c r="V26" s="239">
        <v>0</v>
      </c>
      <c r="X26" s="239">
        <v>0</v>
      </c>
      <c r="Y26" s="239">
        <v>0</v>
      </c>
      <c r="Z26" s="239">
        <v>0</v>
      </c>
      <c r="AA26" s="239">
        <v>0</v>
      </c>
      <c r="AC26" s="239">
        <v>0</v>
      </c>
      <c r="AD26" s="239">
        <v>0</v>
      </c>
      <c r="AE26" s="239">
        <v>0</v>
      </c>
      <c r="AF26" s="239">
        <v>420.26</v>
      </c>
      <c r="AH26" s="239">
        <v>429.18</v>
      </c>
      <c r="AI26" s="239">
        <v>422.98</v>
      </c>
      <c r="AJ26" s="239">
        <v>428.73</v>
      </c>
      <c r="AK26" s="239">
        <v>431.96</v>
      </c>
      <c r="AM26" s="239">
        <v>440.82</v>
      </c>
      <c r="AN26" s="242">
        <v>442.84</v>
      </c>
      <c r="AO26" s="242">
        <v>443.6</v>
      </c>
      <c r="AP26" s="242">
        <v>443.98</v>
      </c>
      <c r="AR26" s="242">
        <v>438.82</v>
      </c>
      <c r="AS26" s="241">
        <v>440.14</v>
      </c>
      <c r="AT26" s="241">
        <v>459.06</v>
      </c>
      <c r="AU26" s="241">
        <v>441.9</v>
      </c>
      <c r="AW26" s="241">
        <v>426.84</v>
      </c>
      <c r="AX26" s="241">
        <v>439.59</v>
      </c>
      <c r="AY26" s="241">
        <v>429.31</v>
      </c>
      <c r="AZ26" s="136">
        <v>428.96</v>
      </c>
      <c r="BB26" s="136">
        <v>426.33</v>
      </c>
    </row>
    <row r="27" spans="1:56" x14ac:dyDescent="0.6">
      <c r="A27" s="347"/>
      <c r="B27" s="347"/>
      <c r="C27" s="137" t="s">
        <v>130</v>
      </c>
      <c r="D27" s="239">
        <v>375.58</v>
      </c>
      <c r="E27" s="239">
        <v>385.53</v>
      </c>
      <c r="F27" s="239">
        <v>398.93</v>
      </c>
      <c r="G27" s="239">
        <v>354.65</v>
      </c>
      <c r="I27" s="239">
        <v>350.57</v>
      </c>
      <c r="J27" s="239">
        <v>355.89</v>
      </c>
      <c r="K27" s="239">
        <v>362.52</v>
      </c>
      <c r="L27" s="239">
        <v>370.14</v>
      </c>
      <c r="N27" s="239">
        <v>375.2</v>
      </c>
      <c r="O27" s="239">
        <v>373.8</v>
      </c>
      <c r="P27" s="239">
        <v>370.9</v>
      </c>
      <c r="Q27" s="239">
        <v>377.51</v>
      </c>
      <c r="S27" s="239">
        <v>377.3</v>
      </c>
      <c r="T27" s="239">
        <v>380.38</v>
      </c>
      <c r="U27" s="239">
        <v>381.88</v>
      </c>
      <c r="V27" s="239">
        <v>390.61</v>
      </c>
      <c r="X27" s="239">
        <v>383.21</v>
      </c>
      <c r="Y27" s="239">
        <v>387.32</v>
      </c>
      <c r="Z27" s="239">
        <v>389.03</v>
      </c>
      <c r="AA27" s="239">
        <v>386.66</v>
      </c>
      <c r="AC27" s="239">
        <v>398.17</v>
      </c>
      <c r="AD27" s="239">
        <v>399.46</v>
      </c>
      <c r="AE27" s="239">
        <v>400.75</v>
      </c>
      <c r="AF27" s="239">
        <v>391.08</v>
      </c>
      <c r="AH27" s="239">
        <v>399.91</v>
      </c>
      <c r="AI27" s="239">
        <v>405.8</v>
      </c>
      <c r="AJ27" s="239">
        <v>415.69</v>
      </c>
      <c r="AK27" s="239">
        <v>406.73</v>
      </c>
      <c r="AM27" s="239">
        <v>417.13</v>
      </c>
      <c r="AN27" s="242">
        <v>417.51</v>
      </c>
      <c r="AO27" s="242">
        <v>419.34</v>
      </c>
      <c r="AP27" s="242">
        <v>425.42</v>
      </c>
      <c r="AR27" s="242">
        <v>404.42</v>
      </c>
      <c r="AS27" s="241">
        <v>402.17</v>
      </c>
      <c r="AT27" s="241">
        <v>400.64</v>
      </c>
      <c r="AU27" s="241">
        <v>398.27</v>
      </c>
      <c r="AW27" s="241">
        <v>384.58</v>
      </c>
      <c r="AX27" s="241">
        <v>421.45</v>
      </c>
      <c r="AY27" s="241">
        <v>401.83</v>
      </c>
      <c r="AZ27" s="136">
        <v>404.32</v>
      </c>
      <c r="BB27" s="136">
        <v>408.53</v>
      </c>
    </row>
    <row r="28" spans="1:56" x14ac:dyDescent="0.6">
      <c r="A28" s="347"/>
      <c r="B28" s="347"/>
      <c r="C28" s="137" t="s">
        <v>383</v>
      </c>
      <c r="D28" s="239">
        <v>0</v>
      </c>
      <c r="E28" s="239">
        <v>0</v>
      </c>
      <c r="F28" s="239">
        <v>0</v>
      </c>
      <c r="G28" s="239">
        <v>0</v>
      </c>
      <c r="I28" s="239">
        <v>0</v>
      </c>
      <c r="J28" s="239">
        <v>0</v>
      </c>
      <c r="K28" s="239">
        <v>0</v>
      </c>
      <c r="L28" s="239">
        <v>0</v>
      </c>
      <c r="N28" s="239">
        <v>0</v>
      </c>
      <c r="O28" s="239">
        <v>0</v>
      </c>
      <c r="P28" s="239">
        <v>0</v>
      </c>
      <c r="Q28" s="239">
        <v>0</v>
      </c>
      <c r="S28" s="239">
        <v>0</v>
      </c>
      <c r="T28" s="239">
        <v>0</v>
      </c>
      <c r="U28" s="239">
        <v>0</v>
      </c>
      <c r="V28" s="239">
        <v>0</v>
      </c>
      <c r="X28" s="239">
        <v>0</v>
      </c>
      <c r="Y28" s="239">
        <v>0</v>
      </c>
      <c r="Z28" s="239">
        <v>0</v>
      </c>
      <c r="AA28" s="239">
        <v>0</v>
      </c>
      <c r="AC28" s="239">
        <v>0</v>
      </c>
      <c r="AD28" s="239">
        <v>0</v>
      </c>
      <c r="AE28" s="239">
        <v>0</v>
      </c>
      <c r="AF28" s="239">
        <v>0</v>
      </c>
      <c r="AH28" s="239">
        <v>0</v>
      </c>
      <c r="AI28" s="239">
        <v>0</v>
      </c>
      <c r="AJ28" s="239">
        <v>0</v>
      </c>
      <c r="AK28" s="239">
        <v>0</v>
      </c>
      <c r="AM28" s="239">
        <v>0</v>
      </c>
      <c r="AN28" s="242">
        <v>0</v>
      </c>
      <c r="AO28" s="242">
        <v>0</v>
      </c>
      <c r="AP28" s="242">
        <v>0</v>
      </c>
      <c r="AR28" s="242">
        <v>0</v>
      </c>
      <c r="AS28" s="242">
        <v>0</v>
      </c>
      <c r="AT28" s="242">
        <v>0</v>
      </c>
      <c r="AU28" s="242">
        <v>0</v>
      </c>
      <c r="AW28" s="242">
        <v>0</v>
      </c>
      <c r="AX28" s="241"/>
      <c r="AY28" s="241"/>
      <c r="AZ28" s="136"/>
      <c r="BB28" s="136"/>
    </row>
    <row r="29" spans="1:56" x14ac:dyDescent="0.6">
      <c r="A29" s="347"/>
      <c r="B29" s="347"/>
      <c r="C29" s="137" t="s">
        <v>131</v>
      </c>
      <c r="D29" s="239">
        <v>387.49</v>
      </c>
      <c r="E29" s="239">
        <v>394.51</v>
      </c>
      <c r="F29" s="239">
        <v>400.47</v>
      </c>
      <c r="G29" s="239">
        <v>365.42</v>
      </c>
      <c r="I29" s="239">
        <v>362.05</v>
      </c>
      <c r="J29" s="239">
        <v>365.27</v>
      </c>
      <c r="K29" s="239">
        <v>366.61</v>
      </c>
      <c r="L29" s="239">
        <v>368.3</v>
      </c>
      <c r="N29" s="239">
        <v>372.69</v>
      </c>
      <c r="O29" s="239">
        <v>373.07</v>
      </c>
      <c r="P29" s="239">
        <v>369.39</v>
      </c>
      <c r="Q29" s="239">
        <v>372.95</v>
      </c>
      <c r="S29" s="239">
        <v>374.43</v>
      </c>
      <c r="T29" s="239">
        <v>372.94</v>
      </c>
      <c r="U29" s="239">
        <v>374.51</v>
      </c>
      <c r="V29" s="239">
        <v>377.5</v>
      </c>
      <c r="X29" s="239">
        <v>379.88</v>
      </c>
      <c r="Y29" s="239">
        <v>384.69</v>
      </c>
      <c r="Z29" s="239">
        <v>384.47</v>
      </c>
      <c r="AA29" s="239">
        <v>392.36</v>
      </c>
      <c r="AC29" s="239">
        <v>393.19</v>
      </c>
      <c r="AD29" s="239">
        <v>405.72</v>
      </c>
      <c r="AE29" s="239">
        <v>397.37</v>
      </c>
      <c r="AF29" s="239">
        <v>395.34</v>
      </c>
      <c r="AH29" s="239">
        <v>385.98</v>
      </c>
      <c r="AI29" s="239">
        <v>394.85</v>
      </c>
      <c r="AJ29" s="239">
        <v>405.14</v>
      </c>
      <c r="AK29" s="239">
        <v>401.54</v>
      </c>
      <c r="AM29" s="239">
        <v>402.92</v>
      </c>
      <c r="AN29" s="242">
        <v>416.27</v>
      </c>
      <c r="AO29" s="242">
        <v>408.25</v>
      </c>
      <c r="AP29" s="242">
        <v>420.28</v>
      </c>
      <c r="AR29" s="242">
        <v>404.82</v>
      </c>
      <c r="AS29" s="241">
        <v>402.55</v>
      </c>
      <c r="AT29" s="241">
        <v>402.1</v>
      </c>
      <c r="AU29" s="241">
        <v>399.99</v>
      </c>
      <c r="AW29" s="241">
        <v>405.53</v>
      </c>
      <c r="AX29" s="241">
        <v>409.05</v>
      </c>
      <c r="AY29" s="241">
        <v>394.8</v>
      </c>
      <c r="AZ29" s="136">
        <v>393.53</v>
      </c>
      <c r="BB29" s="136">
        <v>386.79</v>
      </c>
    </row>
    <row r="30" spans="1:56" x14ac:dyDescent="0.6">
      <c r="A30" s="347"/>
      <c r="B30" s="347"/>
      <c r="C30" s="137" t="s">
        <v>133</v>
      </c>
      <c r="D30" s="239">
        <v>413.7</v>
      </c>
      <c r="E30" s="239">
        <v>421.53</v>
      </c>
      <c r="F30" s="239">
        <v>430.91</v>
      </c>
      <c r="G30" s="239">
        <v>364.79</v>
      </c>
      <c r="I30" s="239">
        <v>358.29</v>
      </c>
      <c r="J30" s="239">
        <v>366.6</v>
      </c>
      <c r="K30" s="239">
        <v>371.96</v>
      </c>
      <c r="L30" s="239">
        <v>379.81</v>
      </c>
      <c r="N30" s="239">
        <v>387.33</v>
      </c>
      <c r="O30" s="239">
        <v>389.43</v>
      </c>
      <c r="P30" s="239">
        <v>388.06</v>
      </c>
      <c r="Q30" s="239">
        <v>387.99</v>
      </c>
      <c r="S30" s="239">
        <v>384.05</v>
      </c>
      <c r="T30" s="239">
        <v>388.13</v>
      </c>
      <c r="U30" s="239">
        <v>389.09</v>
      </c>
      <c r="V30" s="239">
        <v>391.75</v>
      </c>
      <c r="X30" s="239">
        <v>391.87</v>
      </c>
      <c r="Y30" s="239">
        <v>393.42</v>
      </c>
      <c r="Z30" s="239">
        <v>393.74</v>
      </c>
      <c r="AA30" s="239">
        <v>398.77</v>
      </c>
      <c r="AC30" s="239">
        <v>399.56</v>
      </c>
      <c r="AD30" s="239">
        <v>388.89</v>
      </c>
      <c r="AE30" s="239">
        <v>399.03</v>
      </c>
      <c r="AF30" s="239">
        <v>391.15</v>
      </c>
      <c r="AH30" s="239">
        <v>397.46</v>
      </c>
      <c r="AI30" s="239">
        <v>397.49</v>
      </c>
      <c r="AJ30" s="239">
        <v>396.84</v>
      </c>
      <c r="AK30" s="239">
        <v>393.67</v>
      </c>
      <c r="AM30" s="239">
        <v>402.41</v>
      </c>
      <c r="AN30" s="242">
        <v>412.04</v>
      </c>
      <c r="AO30" s="242">
        <v>409.62</v>
      </c>
      <c r="AP30" s="242">
        <v>422.26</v>
      </c>
      <c r="AR30" s="242">
        <v>393.91</v>
      </c>
      <c r="AS30" s="241">
        <v>393.47</v>
      </c>
      <c r="AT30" s="241">
        <v>397.58</v>
      </c>
      <c r="AU30" s="241">
        <v>395.38</v>
      </c>
      <c r="AW30" s="241">
        <v>403.54</v>
      </c>
      <c r="AX30" s="241">
        <v>414.3</v>
      </c>
      <c r="AY30" s="241">
        <v>414.65</v>
      </c>
      <c r="AZ30" s="136">
        <v>413.13</v>
      </c>
      <c r="BB30" s="136">
        <v>412.89</v>
      </c>
    </row>
    <row r="31" spans="1:56" x14ac:dyDescent="0.6">
      <c r="A31" s="347"/>
      <c r="B31" s="347"/>
      <c r="C31" s="137" t="s">
        <v>134</v>
      </c>
      <c r="D31" s="239">
        <v>420.37</v>
      </c>
      <c r="E31" s="239">
        <v>424.75</v>
      </c>
      <c r="F31" s="239">
        <v>426.95</v>
      </c>
      <c r="G31" s="239">
        <v>385.37</v>
      </c>
      <c r="I31" s="239">
        <v>379.33</v>
      </c>
      <c r="J31" s="239">
        <v>383.33</v>
      </c>
      <c r="K31" s="239">
        <v>381.86</v>
      </c>
      <c r="L31" s="239">
        <v>395.95</v>
      </c>
      <c r="N31" s="239">
        <v>402.26</v>
      </c>
      <c r="O31" s="239">
        <v>388.13</v>
      </c>
      <c r="P31" s="239">
        <v>389.07</v>
      </c>
      <c r="Q31" s="239">
        <v>385.74</v>
      </c>
      <c r="S31" s="239">
        <v>395.44</v>
      </c>
      <c r="T31" s="239">
        <v>386.1</v>
      </c>
      <c r="U31" s="239">
        <v>386.32</v>
      </c>
      <c r="V31" s="239">
        <v>387.74</v>
      </c>
      <c r="X31" s="239">
        <v>395.74</v>
      </c>
      <c r="Y31" s="239">
        <v>386.92</v>
      </c>
      <c r="Z31" s="239">
        <v>392.92</v>
      </c>
      <c r="AA31" s="239">
        <v>399.54</v>
      </c>
      <c r="AC31" s="239">
        <v>401.14</v>
      </c>
      <c r="AD31" s="239">
        <v>427.02</v>
      </c>
      <c r="AE31" s="239">
        <v>400.93</v>
      </c>
      <c r="AF31" s="239">
        <v>402.42</v>
      </c>
      <c r="AH31" s="239">
        <v>404.46</v>
      </c>
      <c r="AI31" s="239">
        <v>410.64</v>
      </c>
      <c r="AJ31" s="239">
        <v>411.85</v>
      </c>
      <c r="AK31" s="239">
        <v>420.19</v>
      </c>
      <c r="AM31" s="239">
        <v>425.82</v>
      </c>
      <c r="AN31" s="242">
        <v>428.79</v>
      </c>
      <c r="AO31" s="242">
        <v>427.73</v>
      </c>
      <c r="AP31" s="242">
        <v>432.55</v>
      </c>
      <c r="AR31" s="242">
        <v>421.49</v>
      </c>
      <c r="AS31" s="241">
        <v>419.2</v>
      </c>
      <c r="AT31" s="241">
        <v>418.11</v>
      </c>
      <c r="AU31" s="241">
        <v>425.01</v>
      </c>
      <c r="AW31" s="241">
        <v>415.82</v>
      </c>
      <c r="AX31" s="241">
        <v>436.37</v>
      </c>
      <c r="AY31" s="241">
        <v>431.36</v>
      </c>
      <c r="AZ31" s="136">
        <v>432.92</v>
      </c>
      <c r="BB31" s="136">
        <v>432.19</v>
      </c>
    </row>
    <row r="32" spans="1:56" x14ac:dyDescent="0.6">
      <c r="A32" s="347"/>
      <c r="B32" s="347"/>
      <c r="C32" s="137" t="s">
        <v>135</v>
      </c>
      <c r="D32" s="239">
        <v>410.72</v>
      </c>
      <c r="E32" s="239">
        <v>414.4</v>
      </c>
      <c r="F32" s="239">
        <v>418.65</v>
      </c>
      <c r="G32" s="239">
        <v>371.95</v>
      </c>
      <c r="I32" s="239">
        <v>373.28</v>
      </c>
      <c r="J32" s="239">
        <v>376.9</v>
      </c>
      <c r="K32" s="239">
        <v>376.18</v>
      </c>
      <c r="L32" s="239">
        <v>385.33</v>
      </c>
      <c r="N32" s="239">
        <v>387.11</v>
      </c>
      <c r="O32" s="239">
        <v>376.78</v>
      </c>
      <c r="P32" s="239">
        <v>371.58</v>
      </c>
      <c r="Q32" s="239">
        <v>376.35</v>
      </c>
      <c r="S32" s="239">
        <v>380.56</v>
      </c>
      <c r="T32" s="239">
        <v>382.15</v>
      </c>
      <c r="U32" s="239">
        <v>379.2</v>
      </c>
      <c r="V32" s="239">
        <v>386.58</v>
      </c>
      <c r="X32" s="239">
        <v>377.97</v>
      </c>
      <c r="Y32" s="239">
        <v>373.88</v>
      </c>
      <c r="Z32" s="239">
        <v>380.03</v>
      </c>
      <c r="AA32" s="239">
        <v>382.86</v>
      </c>
      <c r="AC32" s="239">
        <v>386.43</v>
      </c>
      <c r="AD32" s="239">
        <v>380.52</v>
      </c>
      <c r="AE32" s="239">
        <v>389.96</v>
      </c>
      <c r="AF32" s="239">
        <v>383.4</v>
      </c>
      <c r="AH32" s="239">
        <v>384.2</v>
      </c>
      <c r="AI32" s="239">
        <v>376.92</v>
      </c>
      <c r="AJ32" s="239">
        <v>376.95</v>
      </c>
      <c r="AK32" s="239">
        <v>389.46</v>
      </c>
      <c r="AM32" s="239">
        <v>398.28</v>
      </c>
      <c r="AN32" s="242">
        <v>395.88</v>
      </c>
      <c r="AO32" s="242">
        <v>391.34</v>
      </c>
      <c r="AP32" s="242">
        <v>402.6</v>
      </c>
      <c r="AR32" s="242">
        <v>392.35</v>
      </c>
      <c r="AS32" s="241">
        <v>385.11</v>
      </c>
      <c r="AT32" s="241">
        <v>383.3</v>
      </c>
      <c r="AU32" s="241">
        <v>382.74</v>
      </c>
      <c r="AW32" s="241">
        <v>388.98</v>
      </c>
      <c r="AX32" s="241">
        <v>383.47</v>
      </c>
      <c r="AY32" s="241">
        <v>375.44</v>
      </c>
      <c r="AZ32" s="136">
        <v>372.08</v>
      </c>
      <c r="BB32" s="136">
        <v>372.07</v>
      </c>
    </row>
    <row r="33" spans="1:54" x14ac:dyDescent="0.6">
      <c r="A33" s="347"/>
      <c r="B33" s="347"/>
      <c r="C33" s="137" t="s">
        <v>136</v>
      </c>
      <c r="D33" s="239">
        <v>414.5</v>
      </c>
      <c r="E33" s="239">
        <v>423.07</v>
      </c>
      <c r="F33" s="239">
        <v>433.96</v>
      </c>
      <c r="G33" s="239">
        <v>389.24</v>
      </c>
      <c r="I33" s="239">
        <v>385.17</v>
      </c>
      <c r="J33" s="239">
        <v>385.45</v>
      </c>
      <c r="K33" s="239">
        <v>379.39</v>
      </c>
      <c r="L33" s="239">
        <v>398.14</v>
      </c>
      <c r="N33" s="239">
        <v>402.12</v>
      </c>
      <c r="O33" s="239">
        <v>394.22</v>
      </c>
      <c r="P33" s="239">
        <v>402.28</v>
      </c>
      <c r="Q33" s="239">
        <v>404.38</v>
      </c>
      <c r="S33" s="239">
        <v>400.48</v>
      </c>
      <c r="T33" s="239">
        <v>407.79</v>
      </c>
      <c r="U33" s="239">
        <v>407.99</v>
      </c>
      <c r="V33" s="239">
        <v>417.92</v>
      </c>
      <c r="X33" s="239">
        <v>411.53</v>
      </c>
      <c r="Y33" s="239">
        <v>373.88</v>
      </c>
      <c r="Z33" s="239">
        <v>380.03</v>
      </c>
      <c r="AA33" s="239">
        <v>382.86</v>
      </c>
      <c r="AC33" s="239">
        <v>417.31</v>
      </c>
      <c r="AD33" s="239">
        <v>426.93</v>
      </c>
      <c r="AE33" s="239">
        <v>428</v>
      </c>
      <c r="AF33" s="239">
        <v>419.2</v>
      </c>
      <c r="AH33" s="239">
        <v>411.81</v>
      </c>
      <c r="AI33" s="239">
        <v>415.05</v>
      </c>
      <c r="AJ33" s="239">
        <v>421.18</v>
      </c>
      <c r="AK33" s="239">
        <v>421.24</v>
      </c>
      <c r="AM33" s="239">
        <v>427.61</v>
      </c>
      <c r="AN33" s="242">
        <v>424.91</v>
      </c>
      <c r="AO33" s="242">
        <v>426.83</v>
      </c>
      <c r="AP33" s="242">
        <v>424.62</v>
      </c>
      <c r="AR33" s="242">
        <v>417.34</v>
      </c>
      <c r="AS33" s="241">
        <v>408.05</v>
      </c>
      <c r="AT33" s="241">
        <v>415.14</v>
      </c>
      <c r="AU33" s="241">
        <v>411.02</v>
      </c>
      <c r="AW33" s="241">
        <v>414.82</v>
      </c>
      <c r="AX33" s="241">
        <v>410.61</v>
      </c>
      <c r="AY33" s="241">
        <v>398.64</v>
      </c>
      <c r="AZ33" s="136">
        <v>398.16</v>
      </c>
      <c r="BB33" s="136">
        <v>394.55</v>
      </c>
    </row>
    <row r="34" spans="1:54" x14ac:dyDescent="0.6">
      <c r="A34" s="347"/>
      <c r="B34" s="347"/>
      <c r="C34" s="137" t="s">
        <v>137</v>
      </c>
      <c r="D34" s="239">
        <v>372.03</v>
      </c>
      <c r="E34" s="239">
        <v>381.04</v>
      </c>
      <c r="F34" s="239">
        <v>389.08</v>
      </c>
      <c r="G34" s="239">
        <v>346.53</v>
      </c>
      <c r="I34" s="239">
        <v>343.41</v>
      </c>
      <c r="J34" s="239">
        <v>345.6</v>
      </c>
      <c r="K34" s="239">
        <v>350.44</v>
      </c>
      <c r="L34" s="239">
        <v>360.24</v>
      </c>
      <c r="N34" s="239">
        <v>365.87</v>
      </c>
      <c r="O34" s="239">
        <v>357.24</v>
      </c>
      <c r="P34" s="239">
        <v>357.9</v>
      </c>
      <c r="Q34" s="239">
        <v>362.16</v>
      </c>
      <c r="S34" s="239">
        <v>348.84</v>
      </c>
      <c r="T34" s="239">
        <v>368.02</v>
      </c>
      <c r="U34" s="239">
        <v>364.15</v>
      </c>
      <c r="V34" s="239">
        <v>371.79</v>
      </c>
      <c r="X34" s="239">
        <v>373.6</v>
      </c>
      <c r="Y34" s="239">
        <v>373.12</v>
      </c>
      <c r="Z34" s="239">
        <v>378.07</v>
      </c>
      <c r="AA34" s="239">
        <v>379.1</v>
      </c>
      <c r="AC34" s="239">
        <v>385.22</v>
      </c>
      <c r="AD34" s="239">
        <v>417.92</v>
      </c>
      <c r="AE34" s="239">
        <v>378.57</v>
      </c>
      <c r="AF34" s="239">
        <v>380.77</v>
      </c>
      <c r="AH34" s="239">
        <v>384.97</v>
      </c>
      <c r="AI34" s="239">
        <v>386.6</v>
      </c>
      <c r="AJ34" s="239">
        <v>387.86</v>
      </c>
      <c r="AK34" s="239">
        <v>385.48</v>
      </c>
      <c r="AM34" s="239">
        <v>395.94</v>
      </c>
      <c r="AN34" s="242">
        <v>393.99</v>
      </c>
      <c r="AO34" s="242">
        <v>397.57</v>
      </c>
      <c r="AP34" s="242">
        <v>398.08</v>
      </c>
      <c r="AR34" s="242">
        <v>395.48</v>
      </c>
      <c r="AS34" s="241">
        <v>389</v>
      </c>
      <c r="AT34" s="241">
        <v>383.27</v>
      </c>
      <c r="AU34" s="241">
        <v>386.63</v>
      </c>
      <c r="AW34" s="241">
        <v>391.03</v>
      </c>
      <c r="AX34" s="241">
        <v>383.3</v>
      </c>
      <c r="AY34" s="241">
        <v>368.63</v>
      </c>
      <c r="AZ34" s="136">
        <v>372.73</v>
      </c>
      <c r="BB34" s="136">
        <v>382.36</v>
      </c>
    </row>
    <row r="35" spans="1:54" x14ac:dyDescent="0.6">
      <c r="A35" s="347"/>
      <c r="B35" s="347"/>
      <c r="C35" s="129" t="s">
        <v>384</v>
      </c>
      <c r="D35" s="239">
        <v>422.74</v>
      </c>
      <c r="E35" s="239">
        <v>428.45</v>
      </c>
      <c r="F35" s="239">
        <v>433.17</v>
      </c>
      <c r="G35" s="239">
        <v>413.68</v>
      </c>
      <c r="I35" s="239">
        <v>412.5</v>
      </c>
      <c r="J35" s="239">
        <v>420.45</v>
      </c>
      <c r="K35" s="239">
        <v>400.99</v>
      </c>
      <c r="L35" s="239">
        <v>406.09</v>
      </c>
      <c r="N35" s="239">
        <v>408.44</v>
      </c>
      <c r="O35" s="239">
        <v>401.29</v>
      </c>
      <c r="P35" s="239">
        <v>399.48</v>
      </c>
      <c r="Q35" s="239">
        <v>401.99</v>
      </c>
      <c r="S35" s="239">
        <v>397.35</v>
      </c>
      <c r="T35" s="239">
        <v>402.85</v>
      </c>
      <c r="U35" s="239">
        <v>401.32</v>
      </c>
      <c r="V35" s="239">
        <v>400.23</v>
      </c>
      <c r="X35" s="239">
        <v>404</v>
      </c>
      <c r="Y35" s="239">
        <v>408.49</v>
      </c>
      <c r="Z35" s="239">
        <v>410.49</v>
      </c>
      <c r="AA35" s="239">
        <v>418.29</v>
      </c>
      <c r="AC35" s="239">
        <v>421.58</v>
      </c>
      <c r="AD35" s="239">
        <v>432.27</v>
      </c>
      <c r="AE35" s="239">
        <v>423.02</v>
      </c>
      <c r="AF35" s="239">
        <v>401.44</v>
      </c>
      <c r="AH35" s="239">
        <v>407.37</v>
      </c>
      <c r="AI35" s="239">
        <v>406.33</v>
      </c>
      <c r="AJ35" s="239">
        <v>414.57</v>
      </c>
      <c r="AK35" s="239">
        <v>411.74</v>
      </c>
      <c r="AM35" s="239">
        <v>416.07</v>
      </c>
      <c r="AN35" s="242">
        <v>418.6</v>
      </c>
      <c r="AO35" s="242">
        <v>412.92</v>
      </c>
      <c r="AP35" s="242">
        <v>427.4</v>
      </c>
      <c r="AR35" s="242">
        <v>411.73</v>
      </c>
      <c r="AS35" s="241">
        <v>413.46</v>
      </c>
      <c r="AT35" s="241">
        <v>415.56</v>
      </c>
      <c r="AU35" s="241">
        <v>404.46</v>
      </c>
      <c r="AW35" s="241">
        <v>406.71</v>
      </c>
      <c r="AX35" s="241">
        <v>413.77</v>
      </c>
      <c r="AY35" s="241">
        <v>398.55</v>
      </c>
      <c r="AZ35" s="136">
        <v>398.89</v>
      </c>
      <c r="BB35" s="136">
        <v>400.74</v>
      </c>
    </row>
    <row r="36" spans="1:54" x14ac:dyDescent="0.6">
      <c r="A36" s="347"/>
      <c r="B36" s="347"/>
      <c r="C36" s="137" t="s">
        <v>139</v>
      </c>
      <c r="D36" s="239">
        <v>437.62</v>
      </c>
      <c r="E36" s="239">
        <v>441.21</v>
      </c>
      <c r="F36" s="239">
        <v>445.33</v>
      </c>
      <c r="G36" s="239">
        <v>400.14</v>
      </c>
      <c r="I36" s="239">
        <v>398.81</v>
      </c>
      <c r="J36" s="239">
        <v>402.32</v>
      </c>
      <c r="K36" s="239">
        <v>404.62</v>
      </c>
      <c r="L36" s="239">
        <v>408.73</v>
      </c>
      <c r="N36" s="239">
        <v>412.81</v>
      </c>
      <c r="O36" s="239">
        <v>400.22</v>
      </c>
      <c r="P36" s="239">
        <v>398.9</v>
      </c>
      <c r="Q36" s="239">
        <v>395.45</v>
      </c>
      <c r="S36" s="239">
        <v>396.59</v>
      </c>
      <c r="T36" s="239">
        <v>393.91</v>
      </c>
      <c r="U36" s="239">
        <v>390.65</v>
      </c>
      <c r="V36" s="239">
        <v>392.81</v>
      </c>
      <c r="X36" s="239">
        <v>397.45</v>
      </c>
      <c r="Y36" s="239">
        <v>397.63</v>
      </c>
      <c r="Z36" s="239">
        <v>396.17</v>
      </c>
      <c r="AA36" s="239">
        <v>400.81</v>
      </c>
      <c r="AC36" s="239">
        <v>404.53</v>
      </c>
      <c r="AD36" s="239">
        <v>415.17</v>
      </c>
      <c r="AE36" s="239">
        <v>412.42</v>
      </c>
      <c r="AF36" s="239">
        <v>407.12</v>
      </c>
      <c r="AH36" s="239">
        <v>398.36</v>
      </c>
      <c r="AI36" s="239">
        <v>408.08</v>
      </c>
      <c r="AJ36" s="239">
        <v>409.4</v>
      </c>
      <c r="AK36" s="239">
        <v>406.19</v>
      </c>
      <c r="AM36" s="239">
        <v>412.67</v>
      </c>
      <c r="AN36" s="242">
        <v>417.62</v>
      </c>
      <c r="AO36" s="242">
        <v>413.47</v>
      </c>
      <c r="AP36" s="242">
        <v>416.34</v>
      </c>
      <c r="AR36" s="242">
        <v>415.04</v>
      </c>
      <c r="AS36" s="241">
        <v>411.58</v>
      </c>
      <c r="AT36" s="241">
        <v>416.67</v>
      </c>
      <c r="AU36" s="241">
        <v>406.94</v>
      </c>
      <c r="AW36" s="241">
        <v>411.63</v>
      </c>
      <c r="AX36" s="241">
        <v>426.57</v>
      </c>
      <c r="AY36" s="241">
        <v>420.96</v>
      </c>
      <c r="AZ36" s="136">
        <v>421.04</v>
      </c>
      <c r="BB36" s="136">
        <v>414.83</v>
      </c>
    </row>
    <row r="37" spans="1:54" x14ac:dyDescent="0.6">
      <c r="A37" s="347"/>
      <c r="B37" s="347"/>
      <c r="C37" s="137" t="s">
        <v>385</v>
      </c>
      <c r="D37" s="239">
        <v>429.17</v>
      </c>
      <c r="E37" s="239">
        <v>439.46</v>
      </c>
      <c r="F37" s="239">
        <v>445.98</v>
      </c>
      <c r="G37" s="239">
        <v>426.72</v>
      </c>
      <c r="I37" s="239">
        <v>427.73</v>
      </c>
      <c r="J37" s="239">
        <v>427.67</v>
      </c>
      <c r="K37" s="239">
        <v>432.08</v>
      </c>
      <c r="L37" s="239">
        <v>436.49</v>
      </c>
      <c r="N37" s="239">
        <v>438.12</v>
      </c>
      <c r="O37" s="239">
        <v>442.11</v>
      </c>
      <c r="P37" s="239">
        <v>437.53</v>
      </c>
      <c r="Q37" s="239">
        <v>440.7</v>
      </c>
      <c r="S37" s="239">
        <v>438.83</v>
      </c>
      <c r="T37" s="239">
        <v>444.44</v>
      </c>
      <c r="U37" s="239">
        <v>437.62</v>
      </c>
      <c r="V37" s="239">
        <v>442.17</v>
      </c>
      <c r="X37" s="239">
        <v>444.86</v>
      </c>
      <c r="Y37" s="239">
        <v>441.49</v>
      </c>
      <c r="Z37" s="239">
        <v>443.83</v>
      </c>
      <c r="AA37" s="239">
        <v>415.73</v>
      </c>
      <c r="AC37" s="239">
        <v>416.73</v>
      </c>
      <c r="AD37" s="239">
        <v>0</v>
      </c>
      <c r="AE37" s="239">
        <v>433.94</v>
      </c>
      <c r="AF37" s="239">
        <v>413.12</v>
      </c>
      <c r="AH37" s="239">
        <v>410.53</v>
      </c>
      <c r="AI37" s="239">
        <v>407.29</v>
      </c>
      <c r="AJ37" s="239">
        <v>416.8</v>
      </c>
      <c r="AK37" s="239">
        <v>410.56</v>
      </c>
      <c r="AM37" s="239">
        <v>420.15</v>
      </c>
      <c r="AN37" s="242">
        <v>419.6</v>
      </c>
      <c r="AO37" s="242">
        <v>421.18</v>
      </c>
      <c r="AP37" s="242">
        <v>427.19</v>
      </c>
      <c r="AR37" s="242">
        <v>425.15</v>
      </c>
      <c r="AS37" s="241">
        <v>418.16</v>
      </c>
      <c r="AT37" s="241">
        <v>413.55</v>
      </c>
      <c r="AU37" s="241">
        <v>413.93</v>
      </c>
      <c r="AW37" s="241">
        <v>422.48</v>
      </c>
      <c r="AX37" s="241">
        <v>425.42</v>
      </c>
      <c r="AY37" s="241">
        <v>424.26</v>
      </c>
      <c r="AZ37" s="136">
        <v>424.43</v>
      </c>
      <c r="BB37" s="136">
        <v>423.56</v>
      </c>
    </row>
    <row r="38" spans="1:54" x14ac:dyDescent="0.6">
      <c r="A38" s="347"/>
      <c r="B38" s="347"/>
      <c r="C38" s="137" t="s">
        <v>386</v>
      </c>
      <c r="D38" s="239">
        <v>406.53</v>
      </c>
      <c r="E38" s="239">
        <v>420.4</v>
      </c>
      <c r="F38" s="239">
        <v>428.51</v>
      </c>
      <c r="G38" s="239">
        <v>375.17</v>
      </c>
      <c r="I38" s="239">
        <v>365.5</v>
      </c>
      <c r="J38" s="239">
        <v>371.99</v>
      </c>
      <c r="K38" s="239">
        <v>376.08</v>
      </c>
      <c r="L38" s="239">
        <v>384.31</v>
      </c>
      <c r="N38" s="239">
        <v>392.54</v>
      </c>
      <c r="O38" s="239">
        <v>399.97</v>
      </c>
      <c r="P38" s="239">
        <v>395.6</v>
      </c>
      <c r="Q38" s="239">
        <v>396.77</v>
      </c>
      <c r="S38" s="239">
        <v>398.23</v>
      </c>
      <c r="T38" s="239">
        <v>399.22</v>
      </c>
      <c r="U38" s="239">
        <v>403.02</v>
      </c>
      <c r="V38" s="239">
        <v>414.18</v>
      </c>
      <c r="X38" s="239">
        <v>413.14</v>
      </c>
      <c r="Y38" s="239">
        <v>414.25</v>
      </c>
      <c r="Z38" s="239">
        <v>416.9</v>
      </c>
      <c r="AA38" s="239">
        <v>420.92</v>
      </c>
      <c r="AC38" s="239">
        <v>419.89</v>
      </c>
      <c r="AD38" s="239">
        <v>415.17</v>
      </c>
      <c r="AE38" s="239">
        <v>415.92</v>
      </c>
      <c r="AF38" s="239">
        <v>400.06</v>
      </c>
      <c r="AH38" s="239">
        <v>404.12</v>
      </c>
      <c r="AI38" s="239">
        <v>407.82</v>
      </c>
      <c r="AJ38" s="239">
        <v>411.5</v>
      </c>
      <c r="AK38" s="239">
        <v>409.43</v>
      </c>
      <c r="AM38" s="239">
        <v>417.01</v>
      </c>
      <c r="AN38" s="242">
        <v>417.82</v>
      </c>
      <c r="AO38" s="242">
        <v>424.37</v>
      </c>
      <c r="AP38" s="242">
        <v>425.08</v>
      </c>
      <c r="AR38" s="242">
        <v>413.55</v>
      </c>
      <c r="AS38" s="241">
        <v>411.01</v>
      </c>
      <c r="AT38" s="241">
        <v>412.02</v>
      </c>
      <c r="AU38" s="241">
        <v>416.78</v>
      </c>
      <c r="AW38" s="241">
        <v>414.76</v>
      </c>
      <c r="AX38" s="241">
        <v>421.62</v>
      </c>
      <c r="AY38" s="241">
        <v>409.96</v>
      </c>
      <c r="AZ38" s="136">
        <v>419.75</v>
      </c>
      <c r="BB38" s="136">
        <v>421.1</v>
      </c>
    </row>
    <row r="39" spans="1:54" x14ac:dyDescent="0.6">
      <c r="A39" s="347"/>
      <c r="B39" s="347"/>
      <c r="C39" s="137" t="s">
        <v>387</v>
      </c>
      <c r="D39" s="239">
        <v>0</v>
      </c>
      <c r="E39" s="239">
        <v>0</v>
      </c>
      <c r="F39" s="239">
        <v>0</v>
      </c>
      <c r="G39" s="239">
        <v>0</v>
      </c>
      <c r="I39" s="239">
        <v>0</v>
      </c>
      <c r="J39" s="239">
        <v>0</v>
      </c>
      <c r="K39" s="239">
        <v>0</v>
      </c>
      <c r="L39" s="239">
        <v>0</v>
      </c>
      <c r="N39" s="239">
        <v>0</v>
      </c>
      <c r="O39" s="239">
        <v>0</v>
      </c>
      <c r="P39" s="239">
        <v>0</v>
      </c>
      <c r="Q39" s="239">
        <v>0</v>
      </c>
      <c r="S39" s="239">
        <v>0</v>
      </c>
      <c r="T39" s="239">
        <v>0</v>
      </c>
      <c r="U39" s="239">
        <v>0</v>
      </c>
      <c r="V39" s="239">
        <v>0</v>
      </c>
      <c r="X39" s="239">
        <v>0</v>
      </c>
      <c r="Y39" s="239">
        <v>0</v>
      </c>
      <c r="Z39" s="239">
        <v>0</v>
      </c>
      <c r="AA39" s="239">
        <v>0</v>
      </c>
      <c r="AC39" s="239">
        <v>0</v>
      </c>
      <c r="AD39" s="239">
        <v>0</v>
      </c>
      <c r="AE39" s="239">
        <v>0</v>
      </c>
      <c r="AF39" s="239">
        <v>411.22</v>
      </c>
      <c r="AH39" s="239">
        <v>422.07</v>
      </c>
      <c r="AI39" s="239">
        <v>403.2</v>
      </c>
      <c r="AJ39" s="239">
        <v>415.98</v>
      </c>
      <c r="AK39" s="239">
        <v>427.72</v>
      </c>
      <c r="AM39" s="239">
        <v>447.43</v>
      </c>
      <c r="AN39" s="242">
        <v>446.51</v>
      </c>
      <c r="AO39" s="242">
        <v>448.23</v>
      </c>
      <c r="AP39" s="242">
        <v>454.6</v>
      </c>
      <c r="AR39" s="242">
        <v>445.98</v>
      </c>
      <c r="AS39" s="241">
        <v>450.31</v>
      </c>
      <c r="AT39" s="241">
        <v>451.27</v>
      </c>
      <c r="AU39" s="241">
        <v>446.25</v>
      </c>
      <c r="AW39" s="241">
        <v>438.34</v>
      </c>
      <c r="AX39" s="241">
        <v>443.23</v>
      </c>
      <c r="AY39" s="241">
        <v>423.77</v>
      </c>
      <c r="AZ39" s="136">
        <v>434.85</v>
      </c>
      <c r="BB39" s="136">
        <v>427.62</v>
      </c>
    </row>
    <row r="40" spans="1:54" x14ac:dyDescent="0.6">
      <c r="A40" s="347"/>
      <c r="B40" s="347"/>
      <c r="C40" s="137" t="s">
        <v>143</v>
      </c>
      <c r="D40" s="239">
        <v>419.49</v>
      </c>
      <c r="E40" s="239">
        <v>435.76</v>
      </c>
      <c r="F40" s="239">
        <v>440.67</v>
      </c>
      <c r="G40" s="239">
        <v>377.72</v>
      </c>
      <c r="I40" s="239">
        <v>367.43</v>
      </c>
      <c r="J40" s="239">
        <v>382.23</v>
      </c>
      <c r="K40" s="239">
        <v>395.19</v>
      </c>
      <c r="L40" s="239">
        <v>401.02</v>
      </c>
      <c r="N40" s="239">
        <v>408.02</v>
      </c>
      <c r="O40" s="239">
        <v>404.18</v>
      </c>
      <c r="P40" s="239">
        <v>399.04</v>
      </c>
      <c r="Q40" s="239">
        <v>399.44</v>
      </c>
      <c r="S40" s="239">
        <v>412.43</v>
      </c>
      <c r="T40" s="239">
        <v>400.87</v>
      </c>
      <c r="U40" s="239">
        <v>398.94</v>
      </c>
      <c r="V40" s="239">
        <v>404.57</v>
      </c>
      <c r="X40" s="239">
        <v>405.73</v>
      </c>
      <c r="Y40" s="239">
        <v>410.02</v>
      </c>
      <c r="Z40" s="239">
        <v>409.21</v>
      </c>
      <c r="AA40" s="239">
        <v>405.38</v>
      </c>
      <c r="AC40" s="239">
        <v>414.25</v>
      </c>
      <c r="AD40" s="239">
        <v>417.2</v>
      </c>
      <c r="AE40" s="239">
        <v>430.68</v>
      </c>
      <c r="AF40" s="239">
        <v>417.34</v>
      </c>
      <c r="AH40" s="239">
        <v>420.29</v>
      </c>
      <c r="AI40" s="239">
        <v>415.7</v>
      </c>
      <c r="AJ40" s="239">
        <v>422.64</v>
      </c>
      <c r="AK40" s="239">
        <v>420.94</v>
      </c>
      <c r="AM40" s="239">
        <v>426.92</v>
      </c>
      <c r="AN40" s="242">
        <v>426.94</v>
      </c>
      <c r="AO40" s="242">
        <v>432</v>
      </c>
      <c r="AP40" s="242">
        <v>440.93</v>
      </c>
      <c r="AR40" s="242">
        <v>435.56</v>
      </c>
      <c r="AS40" s="241">
        <v>435.9</v>
      </c>
      <c r="AT40" s="241">
        <v>435.61</v>
      </c>
      <c r="AU40" s="241">
        <v>418.35</v>
      </c>
      <c r="AW40" s="241">
        <v>434.54</v>
      </c>
      <c r="AX40" s="241">
        <v>424.3</v>
      </c>
      <c r="AY40" s="241">
        <v>414.83</v>
      </c>
      <c r="AZ40" s="136">
        <v>410.61</v>
      </c>
      <c r="BB40" s="136">
        <v>403.97</v>
      </c>
    </row>
    <row r="41" spans="1:54" x14ac:dyDescent="0.6">
      <c r="A41" s="347"/>
      <c r="B41" s="347"/>
      <c r="C41" s="137" t="s">
        <v>388</v>
      </c>
      <c r="D41" s="239">
        <v>0</v>
      </c>
      <c r="E41" s="239">
        <v>0</v>
      </c>
      <c r="F41" s="239">
        <v>0</v>
      </c>
      <c r="G41" s="239">
        <v>0</v>
      </c>
      <c r="I41" s="239">
        <v>0</v>
      </c>
      <c r="J41" s="239">
        <v>0</v>
      </c>
      <c r="K41" s="239">
        <v>0</v>
      </c>
      <c r="L41" s="239">
        <v>0</v>
      </c>
      <c r="N41" s="239">
        <v>0</v>
      </c>
      <c r="O41" s="239">
        <v>0</v>
      </c>
      <c r="P41" s="239">
        <v>0</v>
      </c>
      <c r="Q41" s="239">
        <v>0</v>
      </c>
      <c r="S41" s="239">
        <v>0</v>
      </c>
      <c r="T41" s="239">
        <v>0</v>
      </c>
      <c r="U41" s="239">
        <v>0</v>
      </c>
      <c r="V41" s="239">
        <v>0</v>
      </c>
      <c r="X41" s="239">
        <v>0</v>
      </c>
      <c r="Y41" s="239">
        <v>0</v>
      </c>
      <c r="Z41" s="239">
        <v>0</v>
      </c>
      <c r="AA41" s="239">
        <v>0</v>
      </c>
      <c r="AC41" s="239">
        <v>0</v>
      </c>
      <c r="AD41" s="239">
        <v>0</v>
      </c>
      <c r="AE41" s="239">
        <v>0</v>
      </c>
      <c r="AF41" s="239">
        <v>363.75</v>
      </c>
      <c r="AH41" s="239">
        <v>369.12</v>
      </c>
      <c r="AI41" s="239">
        <v>345.74</v>
      </c>
      <c r="AJ41" s="239">
        <v>368.12</v>
      </c>
      <c r="AK41" s="239">
        <v>400.02</v>
      </c>
      <c r="AM41" s="239">
        <v>383.88</v>
      </c>
      <c r="AN41" s="242">
        <v>0</v>
      </c>
      <c r="AO41" s="242">
        <v>0</v>
      </c>
      <c r="AP41" s="242">
        <v>0</v>
      </c>
      <c r="AR41" s="242">
        <v>0</v>
      </c>
      <c r="AS41" s="242">
        <v>0</v>
      </c>
      <c r="AT41" s="242">
        <v>0</v>
      </c>
      <c r="AU41" s="242">
        <v>0</v>
      </c>
      <c r="AW41" s="242">
        <v>0</v>
      </c>
      <c r="AX41" s="242">
        <v>0</v>
      </c>
      <c r="AY41" s="242">
        <v>0</v>
      </c>
      <c r="AZ41" s="242">
        <v>0</v>
      </c>
      <c r="BB41" s="135">
        <v>0</v>
      </c>
    </row>
    <row r="42" spans="1:54" x14ac:dyDescent="0.6">
      <c r="A42" s="348" t="s">
        <v>370</v>
      </c>
      <c r="B42" s="347" t="s">
        <v>369</v>
      </c>
      <c r="C42" s="236" t="s">
        <v>38</v>
      </c>
      <c r="D42" s="245">
        <f>SUM(D43:D50)</f>
        <v>976.49</v>
      </c>
      <c r="E42" s="245">
        <f t="shared" ref="E42:BB42" si="12">SUM(E43:E50)</f>
        <v>971.37999999999988</v>
      </c>
      <c r="F42" s="245">
        <f t="shared" si="12"/>
        <v>942.18</v>
      </c>
      <c r="G42" s="245">
        <f t="shared" si="12"/>
        <v>1320.46</v>
      </c>
      <c r="I42" s="245">
        <f t="shared" si="12"/>
        <v>1321.65</v>
      </c>
      <c r="J42" s="245">
        <f t="shared" si="12"/>
        <v>1318.17</v>
      </c>
      <c r="K42" s="245">
        <f t="shared" si="12"/>
        <v>1304.04</v>
      </c>
      <c r="L42" s="245">
        <f t="shared" si="12"/>
        <v>1309.05</v>
      </c>
      <c r="N42" s="245">
        <f t="shared" si="12"/>
        <v>1348.73</v>
      </c>
      <c r="O42" s="245">
        <f t="shared" si="12"/>
        <v>1290.3699999999999</v>
      </c>
      <c r="P42" s="245">
        <f t="shared" si="12"/>
        <v>1316.69</v>
      </c>
      <c r="Q42" s="245">
        <f t="shared" si="12"/>
        <v>1651.3600000000001</v>
      </c>
      <c r="S42" s="245">
        <f t="shared" si="12"/>
        <v>1327.73</v>
      </c>
      <c r="T42" s="245">
        <f t="shared" si="12"/>
        <v>1348.6</v>
      </c>
      <c r="U42" s="245">
        <f t="shared" si="12"/>
        <v>1359.79</v>
      </c>
      <c r="V42" s="245">
        <f t="shared" si="12"/>
        <v>1377.47</v>
      </c>
      <c r="X42" s="245">
        <f t="shared" si="12"/>
        <v>1403.11</v>
      </c>
      <c r="Y42" s="245">
        <f t="shared" si="12"/>
        <v>1409.11</v>
      </c>
      <c r="Z42" s="245">
        <f t="shared" si="12"/>
        <v>1422.43</v>
      </c>
      <c r="AA42" s="245">
        <f t="shared" si="12"/>
        <v>1510.0100000000002</v>
      </c>
      <c r="AC42" s="245">
        <f t="shared" si="12"/>
        <v>1498.53</v>
      </c>
      <c r="AD42" s="245">
        <f t="shared" si="12"/>
        <v>754.24</v>
      </c>
      <c r="AE42" s="245">
        <f t="shared" si="12"/>
        <v>755.73</v>
      </c>
      <c r="AF42" s="245">
        <f t="shared" si="12"/>
        <v>748.9</v>
      </c>
      <c r="AH42" s="245">
        <f t="shared" si="12"/>
        <v>757.31999999999994</v>
      </c>
      <c r="AI42" s="245">
        <f t="shared" si="12"/>
        <v>786.86</v>
      </c>
      <c r="AJ42" s="245">
        <f t="shared" si="12"/>
        <v>813.34999999999991</v>
      </c>
      <c r="AK42" s="245">
        <f t="shared" si="12"/>
        <v>809.12</v>
      </c>
      <c r="AM42" s="245">
        <f t="shared" si="12"/>
        <v>821.93000000000006</v>
      </c>
      <c r="AN42" s="245">
        <f t="shared" si="12"/>
        <v>821.93000000000006</v>
      </c>
      <c r="AO42" s="245">
        <f t="shared" si="12"/>
        <v>829.27</v>
      </c>
      <c r="AP42" s="245">
        <f t="shared" si="12"/>
        <v>822.1</v>
      </c>
      <c r="AR42" s="245">
        <f t="shared" si="12"/>
        <v>818.15</v>
      </c>
      <c r="AS42" s="245">
        <f t="shared" si="12"/>
        <v>822.24</v>
      </c>
      <c r="AT42" s="245">
        <f t="shared" si="12"/>
        <v>856.08</v>
      </c>
      <c r="AU42" s="245">
        <f t="shared" si="12"/>
        <v>855.3</v>
      </c>
      <c r="AW42" s="245">
        <f t="shared" si="12"/>
        <v>802.57999999999993</v>
      </c>
      <c r="AX42" s="245">
        <f t="shared" si="12"/>
        <v>918.41000000000008</v>
      </c>
      <c r="AY42" s="245">
        <f t="shared" si="12"/>
        <v>930.55</v>
      </c>
      <c r="AZ42" s="245">
        <f t="shared" si="12"/>
        <v>928</v>
      </c>
      <c r="BB42" s="245">
        <f t="shared" si="12"/>
        <v>925.44</v>
      </c>
    </row>
    <row r="43" spans="1:54" x14ac:dyDescent="0.6">
      <c r="A43" s="348"/>
      <c r="B43" s="347"/>
      <c r="C43" s="137" t="s">
        <v>191</v>
      </c>
      <c r="D43" s="239">
        <v>353.96</v>
      </c>
      <c r="E43" s="239">
        <v>341.93</v>
      </c>
      <c r="F43" s="239">
        <v>329.34</v>
      </c>
      <c r="G43" s="239">
        <v>332.92</v>
      </c>
      <c r="I43" s="239">
        <v>333.92</v>
      </c>
      <c r="J43" s="239">
        <v>335.42</v>
      </c>
      <c r="K43" s="239">
        <v>338.12</v>
      </c>
      <c r="L43" s="239">
        <v>343.57</v>
      </c>
      <c r="N43" s="239">
        <v>344.42</v>
      </c>
      <c r="O43" s="239">
        <v>329.07</v>
      </c>
      <c r="P43" s="239">
        <v>330.3</v>
      </c>
      <c r="Q43" s="239">
        <v>330.3</v>
      </c>
      <c r="S43" s="239">
        <v>330.3</v>
      </c>
      <c r="T43" s="239">
        <v>335.65</v>
      </c>
      <c r="U43" s="239">
        <v>340.48</v>
      </c>
      <c r="V43" s="239">
        <v>342.13</v>
      </c>
      <c r="X43" s="239">
        <v>330.39</v>
      </c>
      <c r="Y43" s="239">
        <v>340.56</v>
      </c>
      <c r="Z43" s="239">
        <v>340.53</v>
      </c>
      <c r="AA43" s="239">
        <v>382.2</v>
      </c>
      <c r="AC43" s="239">
        <v>387.99</v>
      </c>
      <c r="AD43" s="239">
        <v>0</v>
      </c>
      <c r="AE43" s="239">
        <v>0</v>
      </c>
      <c r="AF43" s="239">
        <v>0</v>
      </c>
      <c r="AH43" s="239">
        <v>0</v>
      </c>
      <c r="AI43" s="239">
        <v>0</v>
      </c>
      <c r="AJ43" s="239">
        <v>0</v>
      </c>
      <c r="AK43" s="239">
        <v>0</v>
      </c>
      <c r="AM43" s="239">
        <v>0</v>
      </c>
      <c r="AN43" s="239">
        <v>0</v>
      </c>
      <c r="AO43" s="239">
        <v>0</v>
      </c>
      <c r="AP43" s="239">
        <v>0</v>
      </c>
      <c r="AR43" s="239">
        <v>0</v>
      </c>
      <c r="AS43" s="239">
        <v>0</v>
      </c>
      <c r="AT43" s="239">
        <v>0</v>
      </c>
      <c r="AU43" s="239">
        <v>0</v>
      </c>
      <c r="AW43" s="239">
        <v>0</v>
      </c>
      <c r="AX43" s="239">
        <v>0</v>
      </c>
      <c r="AY43" s="239">
        <v>0</v>
      </c>
      <c r="AZ43" s="239">
        <v>0</v>
      </c>
      <c r="BB43" s="133">
        <v>0</v>
      </c>
    </row>
    <row r="44" spans="1:54" x14ac:dyDescent="0.6">
      <c r="A44" s="348"/>
      <c r="B44" s="347"/>
      <c r="C44" s="137" t="s">
        <v>192</v>
      </c>
      <c r="D44" s="239">
        <v>311.75</v>
      </c>
      <c r="E44" s="239">
        <v>319.39999999999998</v>
      </c>
      <c r="F44" s="239">
        <v>309.33</v>
      </c>
      <c r="G44" s="239">
        <v>297.19</v>
      </c>
      <c r="I44" s="239">
        <v>297.64</v>
      </c>
      <c r="J44" s="239">
        <v>296.92</v>
      </c>
      <c r="K44" s="239">
        <v>288.18</v>
      </c>
      <c r="L44" s="239">
        <v>290.27</v>
      </c>
      <c r="N44" s="239">
        <v>292.26</v>
      </c>
      <c r="O44" s="239">
        <v>273.55</v>
      </c>
      <c r="P44" s="239">
        <v>276.93</v>
      </c>
      <c r="Q44" s="239">
        <v>279.10000000000002</v>
      </c>
      <c r="S44" s="239">
        <v>285.39999999999998</v>
      </c>
      <c r="T44" s="239">
        <v>291.16000000000003</v>
      </c>
      <c r="U44" s="239">
        <v>293.52</v>
      </c>
      <c r="V44" s="239">
        <v>302.93</v>
      </c>
      <c r="X44" s="239">
        <v>321.08999999999997</v>
      </c>
      <c r="Y44" s="239">
        <v>318.26</v>
      </c>
      <c r="Z44" s="239">
        <v>326.95999999999998</v>
      </c>
      <c r="AA44" s="239">
        <v>360.77</v>
      </c>
      <c r="AC44" s="239">
        <v>358.07</v>
      </c>
      <c r="AD44" s="239">
        <v>0</v>
      </c>
      <c r="AE44" s="239">
        <v>0</v>
      </c>
      <c r="AF44" s="239">
        <v>0</v>
      </c>
      <c r="AH44" s="239">
        <v>0</v>
      </c>
      <c r="AI44" s="239">
        <v>0</v>
      </c>
      <c r="AJ44" s="239">
        <v>0</v>
      </c>
      <c r="AK44" s="239">
        <v>0</v>
      </c>
      <c r="AM44" s="239">
        <v>0</v>
      </c>
      <c r="AN44" s="239">
        <v>0</v>
      </c>
      <c r="AO44" s="239">
        <v>0</v>
      </c>
      <c r="AP44" s="239">
        <v>0</v>
      </c>
      <c r="AR44" s="239">
        <v>0</v>
      </c>
      <c r="AS44" s="239">
        <v>0</v>
      </c>
      <c r="AT44" s="239">
        <v>0</v>
      </c>
      <c r="AU44" s="239">
        <v>0</v>
      </c>
      <c r="AW44" s="239">
        <v>0</v>
      </c>
      <c r="AX44" s="239">
        <v>0</v>
      </c>
      <c r="AY44" s="239">
        <v>0</v>
      </c>
      <c r="AZ44" s="239">
        <v>0</v>
      </c>
      <c r="BB44" s="133">
        <v>0</v>
      </c>
    </row>
    <row r="45" spans="1:54" x14ac:dyDescent="0.6">
      <c r="A45" s="348"/>
      <c r="B45" s="347"/>
      <c r="C45" s="137" t="s">
        <v>389</v>
      </c>
      <c r="D45" s="239">
        <v>310.77999999999997</v>
      </c>
      <c r="E45" s="239">
        <v>310.05</v>
      </c>
      <c r="F45" s="239">
        <v>303.51</v>
      </c>
      <c r="G45" s="239">
        <v>354.64</v>
      </c>
      <c r="I45" s="239">
        <v>356.99</v>
      </c>
      <c r="J45" s="239">
        <v>348.71</v>
      </c>
      <c r="K45" s="239">
        <v>345.23</v>
      </c>
      <c r="L45" s="239">
        <v>347.27</v>
      </c>
      <c r="N45" s="239">
        <v>353.69</v>
      </c>
      <c r="O45" s="239">
        <v>350.15</v>
      </c>
      <c r="P45" s="239">
        <v>362.25</v>
      </c>
      <c r="Q45" s="239">
        <v>686.45</v>
      </c>
      <c r="S45" s="239">
        <v>349.42</v>
      </c>
      <c r="T45" s="239">
        <v>356.44</v>
      </c>
      <c r="U45" s="239">
        <v>362.22</v>
      </c>
      <c r="V45" s="239">
        <v>365.41</v>
      </c>
      <c r="X45" s="239">
        <v>382.62</v>
      </c>
      <c r="Y45" s="239">
        <v>387.09</v>
      </c>
      <c r="Z45" s="239">
        <v>392.75</v>
      </c>
      <c r="AA45" s="239">
        <v>404.44</v>
      </c>
      <c r="AC45" s="239">
        <v>378.44</v>
      </c>
      <c r="AD45" s="239">
        <v>392.31</v>
      </c>
      <c r="AE45" s="239">
        <v>391.75</v>
      </c>
      <c r="AF45" s="239">
        <v>394.56</v>
      </c>
      <c r="AH45" s="239">
        <v>409.33</v>
      </c>
      <c r="AI45" s="239">
        <v>430.92</v>
      </c>
      <c r="AJ45" s="239">
        <v>444.77</v>
      </c>
      <c r="AK45" s="239">
        <v>442.8</v>
      </c>
      <c r="AM45" s="239">
        <v>449.56</v>
      </c>
      <c r="AN45" s="239">
        <v>449.56</v>
      </c>
      <c r="AO45" s="239">
        <v>459.76</v>
      </c>
      <c r="AP45" s="239">
        <v>452.11</v>
      </c>
      <c r="AR45" s="239">
        <v>451.81</v>
      </c>
      <c r="AS45" s="239">
        <v>463.19</v>
      </c>
      <c r="AT45" s="239">
        <v>476.91</v>
      </c>
      <c r="AU45" s="239">
        <v>481.53</v>
      </c>
      <c r="AW45" s="240">
        <v>438.2</v>
      </c>
      <c r="AX45" s="240">
        <v>502.31</v>
      </c>
      <c r="AY45" s="240">
        <v>507.4</v>
      </c>
      <c r="AZ45" s="243">
        <v>505.37</v>
      </c>
      <c r="BB45" s="138">
        <v>503.08</v>
      </c>
    </row>
    <row r="46" spans="1:54" x14ac:dyDescent="0.6">
      <c r="A46" s="348"/>
      <c r="B46" s="347"/>
      <c r="C46" s="137" t="s">
        <v>194</v>
      </c>
      <c r="D46" s="239">
        <v>0</v>
      </c>
      <c r="E46" s="239">
        <v>0</v>
      </c>
      <c r="F46" s="239">
        <v>0</v>
      </c>
      <c r="G46" s="239">
        <v>0</v>
      </c>
      <c r="I46" s="239">
        <v>0</v>
      </c>
      <c r="J46" s="239">
        <v>0</v>
      </c>
      <c r="K46" s="239">
        <v>0</v>
      </c>
      <c r="L46" s="239">
        <v>0</v>
      </c>
      <c r="N46" s="239">
        <v>0</v>
      </c>
      <c r="O46" s="239">
        <v>0</v>
      </c>
      <c r="P46" s="239">
        <v>0</v>
      </c>
      <c r="Q46" s="239">
        <v>0</v>
      </c>
      <c r="S46" s="239">
        <v>0</v>
      </c>
      <c r="T46" s="239">
        <v>0</v>
      </c>
      <c r="U46" s="239">
        <v>0</v>
      </c>
      <c r="V46" s="239">
        <v>0</v>
      </c>
      <c r="X46" s="239">
        <v>0</v>
      </c>
      <c r="Y46" s="239">
        <v>0</v>
      </c>
      <c r="Z46" s="239">
        <v>0</v>
      </c>
      <c r="AA46" s="239">
        <v>0</v>
      </c>
      <c r="AC46" s="239">
        <v>0</v>
      </c>
      <c r="AD46" s="239">
        <v>0</v>
      </c>
      <c r="AE46" s="239">
        <v>0</v>
      </c>
      <c r="AF46" s="239">
        <v>0</v>
      </c>
      <c r="AH46" s="239">
        <v>0</v>
      </c>
      <c r="AI46" s="239">
        <v>0</v>
      </c>
      <c r="AJ46" s="239">
        <v>0</v>
      </c>
      <c r="AK46" s="239">
        <v>0</v>
      </c>
      <c r="AM46" s="239">
        <v>0</v>
      </c>
      <c r="AN46" s="239">
        <v>0</v>
      </c>
      <c r="AO46" s="239">
        <v>0</v>
      </c>
      <c r="AP46" s="239">
        <v>0</v>
      </c>
      <c r="AR46" s="239">
        <v>0</v>
      </c>
      <c r="AS46" s="239">
        <v>0</v>
      </c>
      <c r="AT46" s="239">
        <v>0</v>
      </c>
      <c r="AU46" s="239">
        <v>0</v>
      </c>
      <c r="AW46" s="239">
        <v>0</v>
      </c>
      <c r="AX46" s="239">
        <v>0</v>
      </c>
      <c r="AY46" s="239">
        <v>0</v>
      </c>
      <c r="AZ46" s="239">
        <v>0</v>
      </c>
      <c r="BB46" s="133">
        <v>0</v>
      </c>
    </row>
    <row r="47" spans="1:54" x14ac:dyDescent="0.6">
      <c r="A47" s="348"/>
      <c r="B47" s="347"/>
      <c r="C47" s="137" t="s">
        <v>195</v>
      </c>
      <c r="D47" s="239">
        <v>0</v>
      </c>
      <c r="E47" s="239">
        <v>0</v>
      </c>
      <c r="F47" s="239">
        <v>0</v>
      </c>
      <c r="G47" s="239">
        <v>0</v>
      </c>
      <c r="I47" s="239">
        <v>0</v>
      </c>
      <c r="J47" s="239">
        <v>0</v>
      </c>
      <c r="K47" s="239">
        <v>0</v>
      </c>
      <c r="L47" s="239">
        <v>0</v>
      </c>
      <c r="N47" s="239">
        <v>0</v>
      </c>
      <c r="O47" s="239">
        <v>0</v>
      </c>
      <c r="P47" s="239">
        <v>0</v>
      </c>
      <c r="Q47" s="239">
        <v>0</v>
      </c>
      <c r="S47" s="239">
        <v>0</v>
      </c>
      <c r="T47" s="239">
        <v>0</v>
      </c>
      <c r="U47" s="239">
        <v>0</v>
      </c>
      <c r="V47" s="239">
        <v>0</v>
      </c>
      <c r="X47" s="239">
        <v>0</v>
      </c>
      <c r="Y47" s="239">
        <v>0</v>
      </c>
      <c r="Z47" s="239">
        <v>0</v>
      </c>
      <c r="AA47" s="239">
        <v>0</v>
      </c>
      <c r="AC47" s="239">
        <v>0</v>
      </c>
      <c r="AD47" s="239">
        <v>0</v>
      </c>
      <c r="AE47" s="239">
        <v>0</v>
      </c>
      <c r="AF47" s="239">
        <v>0</v>
      </c>
      <c r="AH47" s="239">
        <v>0</v>
      </c>
      <c r="AI47" s="239">
        <v>0</v>
      </c>
      <c r="AJ47" s="239">
        <v>0</v>
      </c>
      <c r="AK47" s="239">
        <v>0</v>
      </c>
      <c r="AM47" s="239">
        <v>0</v>
      </c>
      <c r="AN47" s="239">
        <v>0</v>
      </c>
      <c r="AO47" s="239">
        <v>0</v>
      </c>
      <c r="AP47" s="239">
        <v>0</v>
      </c>
      <c r="AR47" s="239">
        <v>0</v>
      </c>
      <c r="AS47" s="239">
        <v>0</v>
      </c>
      <c r="AT47" s="239">
        <v>0</v>
      </c>
      <c r="AU47" s="239">
        <v>0</v>
      </c>
      <c r="AW47" s="239">
        <v>0</v>
      </c>
      <c r="AX47" s="239">
        <v>0</v>
      </c>
      <c r="AY47" s="239">
        <v>0</v>
      </c>
      <c r="AZ47" s="239">
        <v>0</v>
      </c>
      <c r="BB47" s="133">
        <v>0</v>
      </c>
    </row>
    <row r="48" spans="1:54" x14ac:dyDescent="0.6">
      <c r="A48" s="348"/>
      <c r="B48" s="347"/>
      <c r="C48" s="137" t="s">
        <v>196</v>
      </c>
      <c r="D48" s="239">
        <v>0</v>
      </c>
      <c r="E48" s="239">
        <v>0</v>
      </c>
      <c r="F48" s="239">
        <v>0</v>
      </c>
      <c r="G48" s="239">
        <v>335.71</v>
      </c>
      <c r="I48" s="239">
        <v>333.1</v>
      </c>
      <c r="J48" s="239">
        <v>337.12</v>
      </c>
      <c r="K48" s="239">
        <v>332.51</v>
      </c>
      <c r="L48" s="239">
        <v>327.94</v>
      </c>
      <c r="N48" s="239">
        <v>358.36</v>
      </c>
      <c r="O48" s="239">
        <v>337.6</v>
      </c>
      <c r="P48" s="239">
        <v>347.21</v>
      </c>
      <c r="Q48" s="239">
        <v>355.51</v>
      </c>
      <c r="S48" s="239">
        <v>362.61</v>
      </c>
      <c r="T48" s="239">
        <v>365.35</v>
      </c>
      <c r="U48" s="239">
        <v>363.57</v>
      </c>
      <c r="V48" s="239">
        <v>367</v>
      </c>
      <c r="X48" s="239">
        <v>369.01</v>
      </c>
      <c r="Y48" s="239">
        <v>363.2</v>
      </c>
      <c r="Z48" s="239">
        <v>362.19</v>
      </c>
      <c r="AA48" s="239">
        <v>362.6</v>
      </c>
      <c r="AC48" s="239">
        <v>374.03</v>
      </c>
      <c r="AD48" s="239">
        <v>361.93</v>
      </c>
      <c r="AE48" s="239">
        <v>363.98</v>
      </c>
      <c r="AF48" s="239">
        <v>354.34</v>
      </c>
      <c r="AH48" s="239">
        <v>347.99</v>
      </c>
      <c r="AI48" s="239">
        <v>355.94</v>
      </c>
      <c r="AJ48" s="239">
        <v>368.58</v>
      </c>
      <c r="AK48" s="239">
        <v>366.32</v>
      </c>
      <c r="AM48" s="239">
        <v>372.37</v>
      </c>
      <c r="AN48" s="239">
        <v>372.37</v>
      </c>
      <c r="AO48" s="239">
        <v>369.51</v>
      </c>
      <c r="AP48" s="239">
        <v>369.99</v>
      </c>
      <c r="AR48" s="239">
        <v>366.34</v>
      </c>
      <c r="AS48" s="239">
        <v>359.05</v>
      </c>
      <c r="AT48" s="239">
        <v>379.17</v>
      </c>
      <c r="AU48" s="239">
        <v>373.77</v>
      </c>
      <c r="AW48" s="240">
        <v>364.38</v>
      </c>
      <c r="AX48" s="240">
        <v>416.1</v>
      </c>
      <c r="AY48" s="240">
        <v>423.15</v>
      </c>
      <c r="AZ48" s="243">
        <v>422.63</v>
      </c>
      <c r="BB48" s="138">
        <v>422.36</v>
      </c>
    </row>
    <row r="49" spans="1:54" x14ac:dyDescent="0.6">
      <c r="A49" s="348"/>
      <c r="B49" s="347"/>
      <c r="C49" s="137" t="s">
        <v>190</v>
      </c>
      <c r="D49" s="239">
        <v>0</v>
      </c>
      <c r="E49" s="239">
        <v>0</v>
      </c>
      <c r="F49" s="239">
        <v>0</v>
      </c>
      <c r="G49" s="239">
        <v>0</v>
      </c>
      <c r="I49" s="239">
        <v>0</v>
      </c>
      <c r="J49" s="239">
        <v>0</v>
      </c>
      <c r="K49" s="239">
        <v>0</v>
      </c>
      <c r="L49" s="239">
        <v>0</v>
      </c>
      <c r="N49" s="239">
        <v>0</v>
      </c>
      <c r="O49" s="239">
        <v>0</v>
      </c>
      <c r="P49" s="239">
        <v>0</v>
      </c>
      <c r="Q49" s="239">
        <v>0</v>
      </c>
      <c r="S49" s="239">
        <v>0</v>
      </c>
      <c r="T49" s="239">
        <v>0</v>
      </c>
      <c r="U49" s="239">
        <v>0</v>
      </c>
      <c r="V49" s="239">
        <v>0</v>
      </c>
      <c r="X49" s="239">
        <v>0</v>
      </c>
      <c r="Y49" s="239">
        <v>0</v>
      </c>
      <c r="Z49" s="239">
        <v>0</v>
      </c>
      <c r="AA49" s="239">
        <v>0</v>
      </c>
      <c r="AC49" s="239">
        <v>0</v>
      </c>
      <c r="AD49" s="239">
        <v>0</v>
      </c>
      <c r="AE49" s="239">
        <v>0</v>
      </c>
      <c r="AF49" s="239">
        <v>0</v>
      </c>
      <c r="AH49" s="239">
        <v>0</v>
      </c>
      <c r="AI49" s="239">
        <v>0</v>
      </c>
      <c r="AJ49" s="239">
        <v>0</v>
      </c>
      <c r="AK49" s="239">
        <v>0</v>
      </c>
      <c r="AM49" s="239">
        <v>0</v>
      </c>
      <c r="AN49" s="239">
        <v>0</v>
      </c>
      <c r="AO49" s="239">
        <v>0</v>
      </c>
      <c r="AP49" s="239">
        <v>0</v>
      </c>
      <c r="AR49" s="239">
        <v>0</v>
      </c>
      <c r="AS49" s="239">
        <v>0</v>
      </c>
      <c r="AT49" s="239">
        <v>0</v>
      </c>
      <c r="AU49" s="239">
        <v>0</v>
      </c>
      <c r="AW49" s="239">
        <v>0</v>
      </c>
      <c r="AX49" s="239">
        <v>0</v>
      </c>
      <c r="AY49" s="239">
        <v>0</v>
      </c>
      <c r="AZ49" s="239">
        <v>0</v>
      </c>
      <c r="BB49" s="133">
        <v>0</v>
      </c>
    </row>
    <row r="50" spans="1:54" x14ac:dyDescent="0.6">
      <c r="A50" s="348"/>
      <c r="B50" s="347"/>
      <c r="C50" s="137" t="s">
        <v>390</v>
      </c>
      <c r="D50" s="239">
        <v>0</v>
      </c>
      <c r="E50" s="239">
        <v>0</v>
      </c>
      <c r="F50" s="239">
        <v>0</v>
      </c>
      <c r="G50" s="239">
        <v>0</v>
      </c>
      <c r="I50" s="239">
        <v>0</v>
      </c>
      <c r="J50" s="239">
        <v>0</v>
      </c>
      <c r="K50" s="239">
        <v>0</v>
      </c>
      <c r="L50" s="239">
        <v>0</v>
      </c>
      <c r="N50" s="239">
        <v>0</v>
      </c>
      <c r="O50" s="239">
        <v>0</v>
      </c>
      <c r="P50" s="239">
        <v>0</v>
      </c>
      <c r="Q50" s="239">
        <v>0</v>
      </c>
      <c r="S50" s="239">
        <v>0</v>
      </c>
      <c r="T50" s="239">
        <v>0</v>
      </c>
      <c r="U50" s="239">
        <v>0</v>
      </c>
      <c r="V50" s="239">
        <v>0</v>
      </c>
      <c r="X50" s="239">
        <v>0</v>
      </c>
      <c r="Y50" s="239">
        <v>0</v>
      </c>
      <c r="Z50" s="239">
        <v>0</v>
      </c>
      <c r="AA50" s="239">
        <v>0</v>
      </c>
      <c r="AC50" s="239">
        <v>0</v>
      </c>
      <c r="AD50" s="239">
        <v>0</v>
      </c>
      <c r="AE50" s="239">
        <v>0</v>
      </c>
      <c r="AF50" s="239">
        <v>0</v>
      </c>
      <c r="AH50" s="239">
        <v>0</v>
      </c>
      <c r="AI50" s="239">
        <v>0</v>
      </c>
      <c r="AJ50" s="239">
        <v>0</v>
      </c>
      <c r="AK50" s="239">
        <v>0</v>
      </c>
      <c r="AM50" s="239">
        <v>0</v>
      </c>
      <c r="AN50" s="239">
        <v>0</v>
      </c>
      <c r="AO50" s="239">
        <v>0</v>
      </c>
      <c r="AP50" s="239">
        <v>0</v>
      </c>
      <c r="AR50" s="239">
        <v>0</v>
      </c>
      <c r="AS50" s="239">
        <v>0</v>
      </c>
      <c r="AT50" s="239">
        <v>0</v>
      </c>
      <c r="AU50" s="239">
        <v>0</v>
      </c>
      <c r="AW50" s="239">
        <v>0</v>
      </c>
      <c r="AX50" s="239">
        <v>0</v>
      </c>
      <c r="AY50" s="239">
        <v>0</v>
      </c>
      <c r="AZ50" s="239">
        <v>0</v>
      </c>
      <c r="BB50" s="133">
        <v>0</v>
      </c>
    </row>
    <row r="51" spans="1:54" x14ac:dyDescent="0.6">
      <c r="A51" s="347" t="s">
        <v>237</v>
      </c>
      <c r="B51" s="129"/>
      <c r="C51" s="236" t="s">
        <v>38</v>
      </c>
      <c r="D51" s="245">
        <f>SUM(D52:D66)</f>
        <v>3598.0899999999992</v>
      </c>
      <c r="E51" s="245">
        <f t="shared" ref="E51:BB51" si="13">SUM(E52:E66)</f>
        <v>3621.0200000000004</v>
      </c>
      <c r="F51" s="245">
        <f t="shared" si="13"/>
        <v>3641.7200000000003</v>
      </c>
      <c r="G51" s="245">
        <f t="shared" si="13"/>
        <v>3308.49</v>
      </c>
      <c r="I51" s="245">
        <f t="shared" si="13"/>
        <v>3229.66</v>
      </c>
      <c r="J51" s="245">
        <f t="shared" si="13"/>
        <v>3224.0099999999998</v>
      </c>
      <c r="K51" s="245">
        <f t="shared" si="13"/>
        <v>3194.0199999999995</v>
      </c>
      <c r="L51" s="245">
        <f t="shared" si="13"/>
        <v>3229.73</v>
      </c>
      <c r="N51" s="245">
        <f t="shared" si="13"/>
        <v>3310.31</v>
      </c>
      <c r="O51" s="245">
        <f t="shared" si="13"/>
        <v>3133.7799999999997</v>
      </c>
      <c r="P51" s="245">
        <f t="shared" si="13"/>
        <v>3123.32</v>
      </c>
      <c r="Q51" s="245">
        <f t="shared" si="13"/>
        <v>3230.28</v>
      </c>
      <c r="S51" s="245">
        <f t="shared" si="13"/>
        <v>3284.84</v>
      </c>
      <c r="T51" s="245">
        <f t="shared" si="13"/>
        <v>3312.0899999999997</v>
      </c>
      <c r="U51" s="245">
        <f t="shared" si="13"/>
        <v>3328.0999999999995</v>
      </c>
      <c r="V51" s="245">
        <f t="shared" si="13"/>
        <v>3411.6000000000004</v>
      </c>
      <c r="X51" s="245">
        <f t="shared" si="13"/>
        <v>3448.09</v>
      </c>
      <c r="Y51" s="245">
        <f t="shared" si="13"/>
        <v>3494.64</v>
      </c>
      <c r="Z51" s="245">
        <f t="shared" si="13"/>
        <v>3485.5699999999997</v>
      </c>
      <c r="AA51" s="245">
        <f t="shared" si="13"/>
        <v>3558.1099999999997</v>
      </c>
      <c r="AC51" s="245">
        <f t="shared" si="13"/>
        <v>3552.12</v>
      </c>
      <c r="AD51" s="245">
        <f t="shared" si="13"/>
        <v>3538.6499999999996</v>
      </c>
      <c r="AE51" s="245">
        <f t="shared" si="13"/>
        <v>3562.89</v>
      </c>
      <c r="AF51" s="245">
        <f t="shared" si="13"/>
        <v>3577.0099999999993</v>
      </c>
      <c r="AH51" s="245">
        <f t="shared" si="13"/>
        <v>3532.9300000000003</v>
      </c>
      <c r="AI51" s="245">
        <f t="shared" si="13"/>
        <v>3510.63</v>
      </c>
      <c r="AJ51" s="245">
        <f t="shared" si="13"/>
        <v>3579.65</v>
      </c>
      <c r="AK51" s="245">
        <f t="shared" si="13"/>
        <v>3609.7300000000005</v>
      </c>
      <c r="AM51" s="245">
        <f t="shared" si="13"/>
        <v>3615.42</v>
      </c>
      <c r="AN51" s="245">
        <f t="shared" si="13"/>
        <v>3205.6099999999997</v>
      </c>
      <c r="AO51" s="245">
        <f t="shared" si="13"/>
        <v>3229.12</v>
      </c>
      <c r="AP51" s="245">
        <f t="shared" si="13"/>
        <v>3334.7699999999995</v>
      </c>
      <c r="AR51" s="245">
        <f t="shared" si="13"/>
        <v>3230.4999999999995</v>
      </c>
      <c r="AS51" s="245">
        <f t="shared" si="13"/>
        <v>3226.08</v>
      </c>
      <c r="AT51" s="245">
        <f t="shared" si="13"/>
        <v>3210.06</v>
      </c>
      <c r="AU51" s="245">
        <f t="shared" si="13"/>
        <v>3197.13</v>
      </c>
      <c r="AW51" s="245">
        <f t="shared" si="13"/>
        <v>3170.72</v>
      </c>
      <c r="AX51" s="245">
        <f t="shared" si="13"/>
        <v>3339.64</v>
      </c>
      <c r="AY51" s="245">
        <f t="shared" si="13"/>
        <v>3253.86</v>
      </c>
      <c r="AZ51" s="245">
        <f t="shared" si="13"/>
        <v>3033.2000000000003</v>
      </c>
      <c r="BB51" s="245">
        <f t="shared" si="13"/>
        <v>3070.79</v>
      </c>
    </row>
    <row r="52" spans="1:54" x14ac:dyDescent="0.6">
      <c r="A52" s="347"/>
      <c r="B52" s="347" t="s">
        <v>371</v>
      </c>
      <c r="C52" s="137" t="s">
        <v>146</v>
      </c>
      <c r="D52" s="239">
        <v>450.35</v>
      </c>
      <c r="E52" s="239">
        <v>405.33</v>
      </c>
      <c r="F52" s="239">
        <v>410.23</v>
      </c>
      <c r="G52" s="239">
        <v>383.7</v>
      </c>
      <c r="I52" s="239">
        <v>379.55</v>
      </c>
      <c r="J52" s="239">
        <v>347.81</v>
      </c>
      <c r="K52" s="239">
        <v>345.45</v>
      </c>
      <c r="L52" s="239">
        <v>346.9</v>
      </c>
      <c r="N52" s="239">
        <v>383.23</v>
      </c>
      <c r="O52" s="239">
        <v>375.57</v>
      </c>
      <c r="P52" s="239">
        <v>371.78</v>
      </c>
      <c r="Q52" s="239">
        <v>381.03</v>
      </c>
      <c r="S52" s="239">
        <v>388.44</v>
      </c>
      <c r="T52" s="239">
        <v>384.79</v>
      </c>
      <c r="U52" s="239">
        <v>392.77</v>
      </c>
      <c r="V52" s="239">
        <v>403.36</v>
      </c>
      <c r="X52" s="239">
        <v>409.05</v>
      </c>
      <c r="Y52" s="239">
        <v>407.1</v>
      </c>
      <c r="Z52" s="239">
        <v>408.56</v>
      </c>
      <c r="AA52" s="239">
        <v>427.04</v>
      </c>
      <c r="AC52" s="239">
        <v>428.84</v>
      </c>
      <c r="AD52" s="239">
        <v>433.29</v>
      </c>
      <c r="AE52" s="239">
        <v>438.44</v>
      </c>
      <c r="AF52" s="239">
        <v>437.55</v>
      </c>
      <c r="AH52" s="239">
        <v>424.76</v>
      </c>
      <c r="AI52" s="239">
        <v>432.84</v>
      </c>
      <c r="AJ52" s="239">
        <v>432.14</v>
      </c>
      <c r="AK52" s="239">
        <v>443.49</v>
      </c>
      <c r="AM52" s="239">
        <v>437.5</v>
      </c>
      <c r="AN52" s="239">
        <v>434.71</v>
      </c>
      <c r="AO52" s="239">
        <v>439.2</v>
      </c>
      <c r="AP52" s="239">
        <v>457.34</v>
      </c>
      <c r="AR52" s="239">
        <v>448.42</v>
      </c>
      <c r="AS52" s="240">
        <v>449.46</v>
      </c>
      <c r="AT52" s="240">
        <v>444.88</v>
      </c>
      <c r="AU52" s="240">
        <v>443.97</v>
      </c>
      <c r="AW52" s="240">
        <v>452.86</v>
      </c>
      <c r="AX52" s="240">
        <v>470.22</v>
      </c>
      <c r="AY52" s="240">
        <v>461.61</v>
      </c>
      <c r="AZ52" s="243">
        <v>404.08</v>
      </c>
      <c r="BB52" s="138">
        <v>416.36</v>
      </c>
    </row>
    <row r="53" spans="1:54" x14ac:dyDescent="0.6">
      <c r="A53" s="347"/>
      <c r="B53" s="347"/>
      <c r="C53" s="137" t="s">
        <v>153</v>
      </c>
      <c r="D53" s="239">
        <v>489.38</v>
      </c>
      <c r="E53" s="239">
        <v>499.09</v>
      </c>
      <c r="F53" s="239">
        <v>499.48</v>
      </c>
      <c r="G53" s="239">
        <v>462.49</v>
      </c>
      <c r="I53" s="239">
        <v>436.64</v>
      </c>
      <c r="J53" s="239">
        <v>441.02</v>
      </c>
      <c r="K53" s="239">
        <v>425.37</v>
      </c>
      <c r="L53" s="239">
        <v>438.72</v>
      </c>
      <c r="N53" s="239">
        <v>428.77</v>
      </c>
      <c r="O53" s="239">
        <v>401.11</v>
      </c>
      <c r="P53" s="239">
        <v>384.16</v>
      </c>
      <c r="Q53" s="239">
        <v>394.48</v>
      </c>
      <c r="S53" s="239">
        <v>397.07</v>
      </c>
      <c r="T53" s="239">
        <v>402.45</v>
      </c>
      <c r="U53" s="239">
        <v>402.07</v>
      </c>
      <c r="V53" s="239">
        <v>410.27</v>
      </c>
      <c r="X53" s="239">
        <v>425</v>
      </c>
      <c r="Y53" s="239">
        <v>431.99</v>
      </c>
      <c r="Z53" s="239">
        <v>439.1</v>
      </c>
      <c r="AA53" s="239">
        <v>446.58</v>
      </c>
      <c r="AC53" s="239">
        <v>450.51</v>
      </c>
      <c r="AD53" s="239">
        <v>455.01</v>
      </c>
      <c r="AE53" s="239">
        <v>461.57</v>
      </c>
      <c r="AF53" s="239">
        <v>459.79</v>
      </c>
      <c r="AH53" s="239">
        <v>458.45</v>
      </c>
      <c r="AI53" s="239">
        <v>469.67</v>
      </c>
      <c r="AJ53" s="239">
        <v>464.41</v>
      </c>
      <c r="AK53" s="239">
        <v>472.92</v>
      </c>
      <c r="AM53" s="239">
        <v>470.79</v>
      </c>
      <c r="AN53" s="239">
        <v>470</v>
      </c>
      <c r="AO53" s="239">
        <v>465</v>
      </c>
      <c r="AP53" s="239">
        <v>479</v>
      </c>
      <c r="AR53" s="239">
        <v>487</v>
      </c>
      <c r="AS53" s="240">
        <v>466.7</v>
      </c>
      <c r="AT53" s="240">
        <v>452.51</v>
      </c>
      <c r="AU53" s="240">
        <v>463.54</v>
      </c>
      <c r="AW53" s="240">
        <v>506.51</v>
      </c>
      <c r="AX53" s="240">
        <v>519.03</v>
      </c>
      <c r="AY53" s="240">
        <v>504.6</v>
      </c>
      <c r="AZ53" s="243">
        <v>425.29</v>
      </c>
      <c r="BB53" s="138">
        <v>430.44</v>
      </c>
    </row>
    <row r="54" spans="1:54" x14ac:dyDescent="0.6">
      <c r="A54" s="347"/>
      <c r="B54" s="347"/>
      <c r="C54" s="137" t="s">
        <v>154</v>
      </c>
      <c r="D54" s="239">
        <v>0</v>
      </c>
      <c r="E54" s="239">
        <v>0</v>
      </c>
      <c r="F54" s="239">
        <v>0</v>
      </c>
      <c r="G54" s="239">
        <v>0</v>
      </c>
      <c r="I54" s="239">
        <v>0</v>
      </c>
      <c r="J54" s="239">
        <v>0</v>
      </c>
      <c r="K54" s="239">
        <v>0</v>
      </c>
      <c r="L54" s="239">
        <v>0</v>
      </c>
      <c r="N54" s="239">
        <v>0</v>
      </c>
      <c r="O54" s="239">
        <v>0</v>
      </c>
      <c r="P54" s="239">
        <v>0</v>
      </c>
      <c r="Q54" s="239">
        <v>0</v>
      </c>
      <c r="S54" s="239">
        <v>0</v>
      </c>
      <c r="T54" s="239">
        <v>0</v>
      </c>
      <c r="U54" s="239">
        <v>0</v>
      </c>
      <c r="V54" s="239">
        <v>0</v>
      </c>
      <c r="X54" s="239">
        <v>0</v>
      </c>
      <c r="Y54" s="239">
        <v>0</v>
      </c>
      <c r="Z54" s="239">
        <v>0</v>
      </c>
      <c r="AA54" s="239">
        <v>0</v>
      </c>
      <c r="AC54" s="239">
        <v>0</v>
      </c>
      <c r="AD54" s="239">
        <v>0</v>
      </c>
      <c r="AE54" s="239">
        <v>0</v>
      </c>
      <c r="AF54" s="239">
        <v>0</v>
      </c>
      <c r="AH54" s="239">
        <v>0</v>
      </c>
      <c r="AI54" s="239">
        <v>0</v>
      </c>
      <c r="AJ54" s="239">
        <v>0</v>
      </c>
      <c r="AK54" s="239">
        <v>0</v>
      </c>
      <c r="AM54" s="239">
        <v>0</v>
      </c>
      <c r="AN54" s="239">
        <v>0</v>
      </c>
      <c r="AO54" s="239">
        <v>0</v>
      </c>
      <c r="AP54" s="239">
        <v>0</v>
      </c>
      <c r="AR54" s="239">
        <v>0</v>
      </c>
      <c r="AS54" s="239">
        <v>0</v>
      </c>
      <c r="AT54" s="239">
        <v>0</v>
      </c>
      <c r="AU54" s="239">
        <v>0</v>
      </c>
      <c r="AW54" s="239">
        <v>0</v>
      </c>
      <c r="AX54" s="239">
        <v>0</v>
      </c>
      <c r="AY54" s="239">
        <v>0</v>
      </c>
      <c r="AZ54" s="239">
        <v>0</v>
      </c>
      <c r="BB54" s="133">
        <v>0</v>
      </c>
    </row>
    <row r="55" spans="1:54" x14ac:dyDescent="0.6">
      <c r="A55" s="347"/>
      <c r="B55" s="347"/>
      <c r="C55" s="137" t="s">
        <v>156</v>
      </c>
      <c r="D55" s="239">
        <v>443.62</v>
      </c>
      <c r="E55" s="239">
        <v>409.04</v>
      </c>
      <c r="F55" s="239">
        <v>407.86</v>
      </c>
      <c r="G55" s="239">
        <v>382.09</v>
      </c>
      <c r="I55" s="239">
        <v>369.77</v>
      </c>
      <c r="J55" s="239">
        <v>343.79</v>
      </c>
      <c r="K55" s="239">
        <v>341.42</v>
      </c>
      <c r="L55" s="239">
        <v>348.05</v>
      </c>
      <c r="N55" s="239">
        <v>376.36</v>
      </c>
      <c r="O55" s="239">
        <v>370.43</v>
      </c>
      <c r="P55" s="239">
        <v>367.86</v>
      </c>
      <c r="Q55" s="239">
        <v>373.75</v>
      </c>
      <c r="S55" s="239">
        <v>379.96</v>
      </c>
      <c r="T55" s="239">
        <v>390.46</v>
      </c>
      <c r="U55" s="239">
        <v>389.9</v>
      </c>
      <c r="V55" s="239">
        <v>388.51</v>
      </c>
      <c r="X55" s="239">
        <v>396.69</v>
      </c>
      <c r="Y55" s="239">
        <v>402.67</v>
      </c>
      <c r="Z55" s="239">
        <v>406.3</v>
      </c>
      <c r="AA55" s="239">
        <v>415.58</v>
      </c>
      <c r="AC55" s="239">
        <v>418.23</v>
      </c>
      <c r="AD55" s="239">
        <v>422.79</v>
      </c>
      <c r="AE55" s="239">
        <v>420.62</v>
      </c>
      <c r="AF55" s="239">
        <v>419.08</v>
      </c>
      <c r="AH55" s="239">
        <v>418.63</v>
      </c>
      <c r="AI55" s="239">
        <v>428.58</v>
      </c>
      <c r="AJ55" s="239">
        <v>427.71</v>
      </c>
      <c r="AK55" s="239">
        <v>435.01</v>
      </c>
      <c r="AM55" s="239">
        <v>432.94</v>
      </c>
      <c r="AN55" s="239">
        <v>0</v>
      </c>
      <c r="AO55" s="239">
        <v>0</v>
      </c>
      <c r="AP55" s="239">
        <v>0</v>
      </c>
      <c r="AR55" s="239">
        <v>0</v>
      </c>
      <c r="AS55" s="239">
        <v>0</v>
      </c>
      <c r="AT55" s="239">
        <v>0</v>
      </c>
      <c r="AU55" s="239">
        <v>0</v>
      </c>
      <c r="AW55" s="239">
        <v>0</v>
      </c>
      <c r="AX55" s="239">
        <v>0</v>
      </c>
      <c r="AY55" s="239">
        <v>0</v>
      </c>
      <c r="AZ55" s="239">
        <v>0</v>
      </c>
      <c r="BB55" s="133">
        <v>0</v>
      </c>
    </row>
    <row r="56" spans="1:54" x14ac:dyDescent="0.6">
      <c r="A56" s="347"/>
      <c r="B56" s="347"/>
      <c r="C56" s="137" t="s">
        <v>158</v>
      </c>
      <c r="D56" s="239">
        <v>468.35</v>
      </c>
      <c r="E56" s="239">
        <v>484.83</v>
      </c>
      <c r="F56" s="239">
        <v>487.98</v>
      </c>
      <c r="G56" s="239">
        <v>422.93</v>
      </c>
      <c r="I56" s="239">
        <v>425.03</v>
      </c>
      <c r="J56" s="239">
        <v>447.27</v>
      </c>
      <c r="K56" s="239">
        <v>437.31</v>
      </c>
      <c r="L56" s="239">
        <v>439.46</v>
      </c>
      <c r="N56" s="239">
        <v>452.7</v>
      </c>
      <c r="O56" s="239">
        <v>438.02</v>
      </c>
      <c r="P56" s="239">
        <v>435.3</v>
      </c>
      <c r="Q56" s="239">
        <v>431.26</v>
      </c>
      <c r="S56" s="239">
        <v>435.11</v>
      </c>
      <c r="T56" s="239">
        <v>432.13</v>
      </c>
      <c r="U56" s="239">
        <v>427.06</v>
      </c>
      <c r="V56" s="239">
        <v>439.31</v>
      </c>
      <c r="X56" s="239">
        <v>435.53</v>
      </c>
      <c r="Y56" s="239">
        <v>445.88</v>
      </c>
      <c r="Z56" s="239">
        <v>444.92</v>
      </c>
      <c r="AA56" s="239">
        <v>448.38</v>
      </c>
      <c r="AC56" s="239">
        <v>451.34</v>
      </c>
      <c r="AD56" s="239">
        <v>459.9</v>
      </c>
      <c r="AE56" s="239">
        <v>461.6</v>
      </c>
      <c r="AF56" s="239">
        <v>460.08</v>
      </c>
      <c r="AH56" s="239">
        <v>458.56</v>
      </c>
      <c r="AI56" s="239">
        <v>465.97</v>
      </c>
      <c r="AJ56" s="239">
        <v>461.93</v>
      </c>
      <c r="AK56" s="239">
        <v>470.91</v>
      </c>
      <c r="AM56" s="239">
        <v>462.19</v>
      </c>
      <c r="AN56" s="239">
        <v>462</v>
      </c>
      <c r="AO56" s="239">
        <v>458</v>
      </c>
      <c r="AP56" s="239">
        <v>475</v>
      </c>
      <c r="AR56" s="239">
        <v>446</v>
      </c>
      <c r="AS56" s="240">
        <v>465.6</v>
      </c>
      <c r="AT56" s="240">
        <v>460.57</v>
      </c>
      <c r="AU56" s="240">
        <v>451.42</v>
      </c>
      <c r="AW56" s="240">
        <v>437.46</v>
      </c>
      <c r="AX56" s="240">
        <v>468.18</v>
      </c>
      <c r="AY56" s="240">
        <v>447.63</v>
      </c>
      <c r="AZ56" s="243">
        <v>430.06</v>
      </c>
      <c r="BB56" s="138">
        <v>437.42</v>
      </c>
    </row>
    <row r="57" spans="1:54" x14ac:dyDescent="0.6">
      <c r="A57" s="347"/>
      <c r="B57" s="347" t="s">
        <v>372</v>
      </c>
      <c r="C57" s="137" t="s">
        <v>391</v>
      </c>
      <c r="D57" s="239">
        <v>0</v>
      </c>
      <c r="E57" s="239">
        <v>0</v>
      </c>
      <c r="F57" s="239">
        <v>0</v>
      </c>
      <c r="G57" s="239">
        <v>0</v>
      </c>
      <c r="I57" s="239">
        <v>0</v>
      </c>
      <c r="J57" s="239">
        <v>0</v>
      </c>
      <c r="K57" s="239">
        <v>0</v>
      </c>
      <c r="L57" s="239">
        <v>0</v>
      </c>
      <c r="N57" s="239">
        <v>0</v>
      </c>
      <c r="O57" s="239">
        <v>0</v>
      </c>
      <c r="P57" s="239">
        <v>0</v>
      </c>
      <c r="Q57" s="239">
        <v>0</v>
      </c>
      <c r="S57" s="239">
        <v>0</v>
      </c>
      <c r="T57" s="239">
        <v>0</v>
      </c>
      <c r="U57" s="239">
        <v>0</v>
      </c>
      <c r="V57" s="239">
        <v>0</v>
      </c>
      <c r="X57" s="239">
        <v>0</v>
      </c>
      <c r="Y57" s="239">
        <v>0</v>
      </c>
      <c r="Z57" s="239">
        <v>0</v>
      </c>
      <c r="AA57" s="239">
        <v>0</v>
      </c>
      <c r="AC57" s="239">
        <v>0</v>
      </c>
      <c r="AD57" s="239">
        <v>0</v>
      </c>
      <c r="AE57" s="239">
        <v>0</v>
      </c>
      <c r="AF57" s="239">
        <v>0</v>
      </c>
      <c r="AH57" s="239">
        <v>0</v>
      </c>
      <c r="AI57" s="239">
        <v>0</v>
      </c>
      <c r="AJ57" s="239">
        <v>0</v>
      </c>
      <c r="AK57" s="239">
        <v>0</v>
      </c>
      <c r="AM57" s="239">
        <v>0</v>
      </c>
      <c r="AN57" s="239">
        <v>0</v>
      </c>
      <c r="AO57" s="239">
        <v>0</v>
      </c>
      <c r="AP57" s="239">
        <v>0</v>
      </c>
      <c r="AR57" s="239">
        <v>0</v>
      </c>
      <c r="AS57" s="239">
        <v>0</v>
      </c>
      <c r="AT57" s="239">
        <v>0</v>
      </c>
      <c r="AU57" s="239">
        <v>0</v>
      </c>
      <c r="AW57" s="239">
        <v>0</v>
      </c>
      <c r="AX57" s="239">
        <v>0</v>
      </c>
      <c r="AY57" s="239">
        <v>0</v>
      </c>
      <c r="AZ57" s="239">
        <v>0</v>
      </c>
      <c r="BB57" s="133">
        <v>0</v>
      </c>
    </row>
    <row r="58" spans="1:54" x14ac:dyDescent="0.6">
      <c r="A58" s="347"/>
      <c r="B58" s="347"/>
      <c r="C58" s="137" t="s">
        <v>392</v>
      </c>
      <c r="D58" s="239">
        <v>0</v>
      </c>
      <c r="E58" s="239">
        <v>0</v>
      </c>
      <c r="F58" s="239">
        <v>0</v>
      </c>
      <c r="G58" s="239">
        <v>0</v>
      </c>
      <c r="I58" s="239">
        <v>0</v>
      </c>
      <c r="J58" s="239">
        <v>0</v>
      </c>
      <c r="K58" s="239">
        <v>0</v>
      </c>
      <c r="L58" s="239">
        <v>0</v>
      </c>
      <c r="N58" s="239">
        <v>0</v>
      </c>
      <c r="O58" s="239">
        <v>0</v>
      </c>
      <c r="P58" s="239">
        <v>0</v>
      </c>
      <c r="Q58" s="239">
        <v>0</v>
      </c>
      <c r="S58" s="239">
        <v>0</v>
      </c>
      <c r="T58" s="239">
        <v>0</v>
      </c>
      <c r="U58" s="239">
        <v>0</v>
      </c>
      <c r="V58" s="239">
        <v>0</v>
      </c>
      <c r="X58" s="239">
        <v>0</v>
      </c>
      <c r="Y58" s="239">
        <v>0</v>
      </c>
      <c r="Z58" s="239">
        <v>0</v>
      </c>
      <c r="AA58" s="239">
        <v>0</v>
      </c>
      <c r="AC58" s="239">
        <v>0</v>
      </c>
      <c r="AD58" s="239">
        <v>0</v>
      </c>
      <c r="AE58" s="239">
        <v>0</v>
      </c>
      <c r="AF58" s="239">
        <v>0</v>
      </c>
      <c r="AH58" s="239">
        <v>0</v>
      </c>
      <c r="AI58" s="239">
        <v>0</v>
      </c>
      <c r="AJ58" s="239">
        <v>0</v>
      </c>
      <c r="AK58" s="239">
        <v>0</v>
      </c>
      <c r="AM58" s="239">
        <v>0</v>
      </c>
      <c r="AN58" s="239">
        <v>0</v>
      </c>
      <c r="AO58" s="239">
        <v>0</v>
      </c>
      <c r="AP58" s="239">
        <v>0</v>
      </c>
      <c r="AR58" s="239">
        <v>0</v>
      </c>
      <c r="AS58" s="239">
        <v>0</v>
      </c>
      <c r="AT58" s="239">
        <v>0</v>
      </c>
      <c r="AU58" s="239">
        <v>0</v>
      </c>
      <c r="AW58" s="239">
        <v>0</v>
      </c>
      <c r="AX58" s="239">
        <v>0</v>
      </c>
      <c r="AY58" s="239">
        <v>0</v>
      </c>
      <c r="AZ58" s="239">
        <v>0</v>
      </c>
      <c r="BB58" s="133">
        <v>0</v>
      </c>
    </row>
    <row r="59" spans="1:54" x14ac:dyDescent="0.6">
      <c r="A59" s="347"/>
      <c r="B59" s="347"/>
      <c r="C59" s="137" t="s">
        <v>393</v>
      </c>
      <c r="D59" s="239">
        <v>0</v>
      </c>
      <c r="E59" s="239">
        <v>0</v>
      </c>
      <c r="F59" s="239">
        <v>0</v>
      </c>
      <c r="G59" s="239">
        <v>0</v>
      </c>
      <c r="I59" s="239">
        <v>0</v>
      </c>
      <c r="J59" s="239">
        <v>0</v>
      </c>
      <c r="K59" s="239">
        <v>0</v>
      </c>
      <c r="L59" s="239">
        <v>0</v>
      </c>
      <c r="N59" s="239">
        <v>0</v>
      </c>
      <c r="O59" s="239">
        <v>0</v>
      </c>
      <c r="P59" s="239">
        <v>0</v>
      </c>
      <c r="Q59" s="239">
        <v>0</v>
      </c>
      <c r="S59" s="239">
        <v>0</v>
      </c>
      <c r="T59" s="239">
        <v>0</v>
      </c>
      <c r="U59" s="239">
        <v>0</v>
      </c>
      <c r="V59" s="239">
        <v>0</v>
      </c>
      <c r="X59" s="239">
        <v>0</v>
      </c>
      <c r="Y59" s="239">
        <v>0</v>
      </c>
      <c r="Z59" s="239">
        <v>0</v>
      </c>
      <c r="AA59" s="239">
        <v>0</v>
      </c>
      <c r="AC59" s="239">
        <v>0</v>
      </c>
      <c r="AD59" s="239">
        <v>0</v>
      </c>
      <c r="AE59" s="239">
        <v>0</v>
      </c>
      <c r="AF59" s="239">
        <v>0</v>
      </c>
      <c r="AH59" s="239">
        <v>0</v>
      </c>
      <c r="AI59" s="239">
        <v>0</v>
      </c>
      <c r="AJ59" s="239">
        <v>0</v>
      </c>
      <c r="AK59" s="239">
        <v>0</v>
      </c>
      <c r="AM59" s="239">
        <v>0</v>
      </c>
      <c r="AN59" s="239">
        <v>0</v>
      </c>
      <c r="AO59" s="239">
        <v>0</v>
      </c>
      <c r="AP59" s="239">
        <v>0</v>
      </c>
      <c r="AR59" s="239">
        <v>0</v>
      </c>
      <c r="AS59" s="239">
        <v>0</v>
      </c>
      <c r="AT59" s="239">
        <v>0</v>
      </c>
      <c r="AU59" s="239">
        <v>0</v>
      </c>
      <c r="AW59" s="239">
        <v>0</v>
      </c>
      <c r="AX59" s="239">
        <v>0</v>
      </c>
      <c r="AY59" s="239">
        <v>0</v>
      </c>
      <c r="AZ59" s="239">
        <v>0</v>
      </c>
      <c r="BB59" s="133">
        <v>0</v>
      </c>
    </row>
    <row r="60" spans="1:54" x14ac:dyDescent="0.6">
      <c r="A60" s="347"/>
      <c r="B60" s="347"/>
      <c r="C60" s="137" t="s">
        <v>394</v>
      </c>
      <c r="D60" s="239">
        <v>0</v>
      </c>
      <c r="E60" s="239">
        <v>0</v>
      </c>
      <c r="F60" s="239">
        <v>0</v>
      </c>
      <c r="G60" s="239">
        <v>0</v>
      </c>
      <c r="I60" s="239">
        <v>0</v>
      </c>
      <c r="J60" s="239">
        <v>0</v>
      </c>
      <c r="K60" s="239">
        <v>0</v>
      </c>
      <c r="L60" s="239">
        <v>0</v>
      </c>
      <c r="N60" s="239">
        <v>0</v>
      </c>
      <c r="O60" s="239">
        <v>0</v>
      </c>
      <c r="P60" s="239">
        <v>0</v>
      </c>
      <c r="Q60" s="239">
        <v>0</v>
      </c>
      <c r="S60" s="239">
        <v>0</v>
      </c>
      <c r="T60" s="239">
        <v>0</v>
      </c>
      <c r="U60" s="239">
        <v>0</v>
      </c>
      <c r="V60" s="239">
        <v>0</v>
      </c>
      <c r="X60" s="239">
        <v>0</v>
      </c>
      <c r="Y60" s="239">
        <v>0</v>
      </c>
      <c r="Z60" s="239">
        <v>0</v>
      </c>
      <c r="AA60" s="239">
        <v>0</v>
      </c>
      <c r="AC60" s="239">
        <v>0</v>
      </c>
      <c r="AD60" s="239">
        <v>0</v>
      </c>
      <c r="AE60" s="239">
        <v>0</v>
      </c>
      <c r="AF60" s="239">
        <v>0</v>
      </c>
      <c r="AH60" s="239">
        <v>0</v>
      </c>
      <c r="AI60" s="239">
        <v>0</v>
      </c>
      <c r="AJ60" s="239">
        <v>0</v>
      </c>
      <c r="AK60" s="239">
        <v>0</v>
      </c>
      <c r="AM60" s="239">
        <v>0</v>
      </c>
      <c r="AN60" s="239">
        <v>0</v>
      </c>
      <c r="AO60" s="239">
        <v>0</v>
      </c>
      <c r="AP60" s="239">
        <v>0</v>
      </c>
      <c r="AR60" s="239">
        <v>0</v>
      </c>
      <c r="AS60" s="239">
        <v>0</v>
      </c>
      <c r="AT60" s="239">
        <v>0</v>
      </c>
      <c r="AU60" s="239">
        <v>0</v>
      </c>
      <c r="AW60" s="239">
        <v>0</v>
      </c>
      <c r="AX60" s="239">
        <v>0</v>
      </c>
      <c r="AY60" s="239">
        <v>0</v>
      </c>
      <c r="AZ60" s="239">
        <v>0</v>
      </c>
      <c r="BB60" s="133">
        <v>0</v>
      </c>
    </row>
    <row r="61" spans="1:54" x14ac:dyDescent="0.6">
      <c r="A61" s="347"/>
      <c r="B61" s="129" t="s">
        <v>373</v>
      </c>
      <c r="C61" s="137" t="s">
        <v>155</v>
      </c>
      <c r="D61" s="239">
        <v>0</v>
      </c>
      <c r="E61" s="239">
        <v>0</v>
      </c>
      <c r="F61" s="239">
        <v>0</v>
      </c>
      <c r="G61" s="239">
        <v>0</v>
      </c>
      <c r="I61" s="239">
        <v>0</v>
      </c>
      <c r="J61" s="239">
        <v>0</v>
      </c>
      <c r="K61" s="239">
        <v>0</v>
      </c>
      <c r="L61" s="239">
        <v>0</v>
      </c>
      <c r="N61" s="239">
        <v>0</v>
      </c>
      <c r="O61" s="239">
        <v>0</v>
      </c>
      <c r="P61" s="239">
        <v>0</v>
      </c>
      <c r="Q61" s="239">
        <v>0</v>
      </c>
      <c r="S61" s="239">
        <v>0</v>
      </c>
      <c r="T61" s="239">
        <v>0</v>
      </c>
      <c r="U61" s="239">
        <v>0</v>
      </c>
      <c r="V61" s="239">
        <v>0</v>
      </c>
      <c r="X61" s="239">
        <v>0</v>
      </c>
      <c r="Y61" s="239">
        <v>0</v>
      </c>
      <c r="Z61" s="239">
        <v>0</v>
      </c>
      <c r="AA61" s="239">
        <v>0</v>
      </c>
      <c r="AC61" s="239">
        <v>0</v>
      </c>
      <c r="AD61" s="239">
        <v>0</v>
      </c>
      <c r="AE61" s="239">
        <v>0</v>
      </c>
      <c r="AF61" s="239">
        <v>0</v>
      </c>
      <c r="AH61" s="239">
        <v>0</v>
      </c>
      <c r="AI61" s="239">
        <v>0</v>
      </c>
      <c r="AJ61" s="239">
        <v>0</v>
      </c>
      <c r="AK61" s="239">
        <v>0</v>
      </c>
      <c r="AM61" s="239">
        <v>0</v>
      </c>
      <c r="AN61" s="239">
        <v>0</v>
      </c>
      <c r="AO61" s="239">
        <v>0</v>
      </c>
      <c r="AP61" s="239">
        <v>0</v>
      </c>
      <c r="AR61" s="239">
        <v>0</v>
      </c>
      <c r="AS61" s="239">
        <v>0</v>
      </c>
      <c r="AT61" s="239">
        <v>0</v>
      </c>
      <c r="AU61" s="239">
        <v>0</v>
      </c>
      <c r="AW61" s="239">
        <v>0</v>
      </c>
      <c r="AX61" s="239">
        <v>0</v>
      </c>
      <c r="AY61" s="239">
        <v>0</v>
      </c>
      <c r="AZ61" s="239">
        <v>0</v>
      </c>
      <c r="BB61" s="133">
        <v>0</v>
      </c>
    </row>
    <row r="62" spans="1:54" x14ac:dyDescent="0.6">
      <c r="A62" s="347"/>
      <c r="B62" s="347" t="s">
        <v>374</v>
      </c>
      <c r="C62" s="137" t="s">
        <v>147</v>
      </c>
      <c r="D62" s="239">
        <v>0</v>
      </c>
      <c r="E62" s="239">
        <v>0</v>
      </c>
      <c r="F62" s="239">
        <v>0</v>
      </c>
      <c r="G62" s="239">
        <v>0</v>
      </c>
      <c r="I62" s="239">
        <v>0</v>
      </c>
      <c r="J62" s="239">
        <v>0</v>
      </c>
      <c r="K62" s="239">
        <v>0</v>
      </c>
      <c r="L62" s="239">
        <v>0</v>
      </c>
      <c r="N62" s="239">
        <v>0</v>
      </c>
      <c r="O62" s="239">
        <v>0</v>
      </c>
      <c r="P62" s="239">
        <v>0</v>
      </c>
      <c r="Q62" s="239">
        <v>0</v>
      </c>
      <c r="S62" s="239">
        <v>0</v>
      </c>
      <c r="T62" s="239">
        <v>0</v>
      </c>
      <c r="U62" s="239">
        <v>0</v>
      </c>
      <c r="V62" s="239">
        <v>0</v>
      </c>
      <c r="X62" s="239">
        <v>0</v>
      </c>
      <c r="Y62" s="239">
        <v>0</v>
      </c>
      <c r="Z62" s="239">
        <v>0</v>
      </c>
      <c r="AA62" s="239">
        <v>0</v>
      </c>
      <c r="AC62" s="239">
        <v>0</v>
      </c>
      <c r="AD62" s="239">
        <v>0</v>
      </c>
      <c r="AE62" s="239">
        <v>0</v>
      </c>
      <c r="AF62" s="239">
        <v>0</v>
      </c>
      <c r="AH62" s="239">
        <v>0</v>
      </c>
      <c r="AI62" s="239">
        <v>0</v>
      </c>
      <c r="AJ62" s="239">
        <v>0</v>
      </c>
      <c r="AK62" s="239">
        <v>0</v>
      </c>
      <c r="AM62" s="239">
        <v>0</v>
      </c>
      <c r="AN62" s="239">
        <v>0</v>
      </c>
      <c r="AO62" s="239">
        <v>0</v>
      </c>
      <c r="AP62" s="239">
        <v>0</v>
      </c>
      <c r="AR62" s="239">
        <v>0</v>
      </c>
      <c r="AS62" s="239">
        <v>0</v>
      </c>
      <c r="AT62" s="239">
        <v>0</v>
      </c>
      <c r="AU62" s="239">
        <v>0</v>
      </c>
      <c r="AW62" s="239">
        <v>0</v>
      </c>
      <c r="AX62" s="239">
        <v>0</v>
      </c>
      <c r="AY62" s="239">
        <v>0</v>
      </c>
      <c r="AZ62" s="239">
        <v>0</v>
      </c>
      <c r="BB62" s="133">
        <v>0</v>
      </c>
    </row>
    <row r="63" spans="1:54" x14ac:dyDescent="0.6">
      <c r="A63" s="347"/>
      <c r="B63" s="347"/>
      <c r="C63" s="137" t="s">
        <v>238</v>
      </c>
      <c r="D63" s="239">
        <v>449.99</v>
      </c>
      <c r="E63" s="239">
        <v>456.01</v>
      </c>
      <c r="F63" s="239">
        <v>459.44</v>
      </c>
      <c r="G63" s="239">
        <v>406.44</v>
      </c>
      <c r="I63" s="239">
        <v>396.08</v>
      </c>
      <c r="J63" s="239">
        <v>379.85</v>
      </c>
      <c r="K63" s="239">
        <v>379.3</v>
      </c>
      <c r="L63" s="239">
        <v>382.25</v>
      </c>
      <c r="N63" s="239">
        <v>391.27</v>
      </c>
      <c r="O63" s="239">
        <v>374.45</v>
      </c>
      <c r="P63" s="239">
        <v>379.75</v>
      </c>
      <c r="Q63" s="239">
        <v>400.34</v>
      </c>
      <c r="S63" s="239">
        <v>414.17</v>
      </c>
      <c r="T63" s="239">
        <v>413.87</v>
      </c>
      <c r="U63" s="239">
        <v>427.34</v>
      </c>
      <c r="V63" s="239">
        <v>433.11</v>
      </c>
      <c r="X63" s="239">
        <v>433.92</v>
      </c>
      <c r="Y63" s="239">
        <v>434.12</v>
      </c>
      <c r="Z63" s="239">
        <v>428.2</v>
      </c>
      <c r="AA63" s="239">
        <v>427.85</v>
      </c>
      <c r="AC63" s="239">
        <v>422.78</v>
      </c>
      <c r="AD63" s="239">
        <v>417.83</v>
      </c>
      <c r="AE63" s="239">
        <v>411.04</v>
      </c>
      <c r="AF63" s="239">
        <v>418.14</v>
      </c>
      <c r="AH63" s="239">
        <v>406.24</v>
      </c>
      <c r="AI63" s="239">
        <v>408.29</v>
      </c>
      <c r="AJ63" s="239">
        <v>414.04</v>
      </c>
      <c r="AK63" s="239">
        <v>407.47</v>
      </c>
      <c r="AM63" s="239">
        <v>407.31</v>
      </c>
      <c r="AN63" s="239">
        <v>405.17</v>
      </c>
      <c r="AO63" s="239">
        <v>407.01</v>
      </c>
      <c r="AP63" s="239">
        <v>420.67</v>
      </c>
      <c r="AR63" s="239">
        <v>417.08</v>
      </c>
      <c r="AS63" s="240">
        <v>407.68</v>
      </c>
      <c r="AT63" s="240">
        <v>416.04</v>
      </c>
      <c r="AU63" s="240">
        <v>425.59</v>
      </c>
      <c r="AW63" s="240">
        <v>413.42</v>
      </c>
      <c r="AX63" s="240">
        <v>427.28</v>
      </c>
      <c r="AY63" s="240">
        <v>423.44</v>
      </c>
      <c r="AZ63" s="243">
        <v>415.25</v>
      </c>
      <c r="BB63" s="138">
        <v>418.59</v>
      </c>
    </row>
    <row r="64" spans="1:54" x14ac:dyDescent="0.6">
      <c r="A64" s="347"/>
      <c r="B64" s="347"/>
      <c r="C64" s="137" t="s">
        <v>239</v>
      </c>
      <c r="D64" s="239">
        <v>463.96</v>
      </c>
      <c r="E64" s="239">
        <v>481.26</v>
      </c>
      <c r="F64" s="239">
        <v>481.25</v>
      </c>
      <c r="G64" s="239">
        <v>428.73</v>
      </c>
      <c r="I64" s="239">
        <v>403.42</v>
      </c>
      <c r="J64" s="239">
        <v>427.94</v>
      </c>
      <c r="K64" s="239">
        <v>427.22</v>
      </c>
      <c r="L64" s="239">
        <v>435.84</v>
      </c>
      <c r="N64" s="239">
        <v>427.92</v>
      </c>
      <c r="O64" s="239">
        <v>399.25</v>
      </c>
      <c r="P64" s="239">
        <v>376.99</v>
      </c>
      <c r="Q64" s="239">
        <v>405.02</v>
      </c>
      <c r="S64" s="239">
        <v>419.6</v>
      </c>
      <c r="T64" s="239">
        <v>421.96</v>
      </c>
      <c r="U64" s="239">
        <v>422.89</v>
      </c>
      <c r="V64" s="239">
        <v>427.8</v>
      </c>
      <c r="X64" s="239">
        <v>431.64</v>
      </c>
      <c r="Y64" s="239">
        <v>430.51</v>
      </c>
      <c r="Z64" s="239">
        <v>426.24</v>
      </c>
      <c r="AA64" s="239">
        <v>441.21</v>
      </c>
      <c r="AC64" s="239">
        <v>423.32</v>
      </c>
      <c r="AD64" s="239">
        <v>399.12</v>
      </c>
      <c r="AE64" s="239">
        <v>412.54</v>
      </c>
      <c r="AF64" s="239">
        <v>412.41</v>
      </c>
      <c r="AH64" s="239">
        <v>414.75</v>
      </c>
      <c r="AI64" s="239">
        <v>435.68</v>
      </c>
      <c r="AJ64" s="239">
        <v>415.36</v>
      </c>
      <c r="AK64" s="239">
        <v>421.98</v>
      </c>
      <c r="AM64" s="239">
        <v>450.38</v>
      </c>
      <c r="AN64" s="241">
        <v>425.41</v>
      </c>
      <c r="AO64" s="241">
        <v>426.64</v>
      </c>
      <c r="AP64" s="241">
        <v>463.65</v>
      </c>
      <c r="AR64" s="241">
        <v>458.64</v>
      </c>
      <c r="AS64" s="240">
        <v>453.55</v>
      </c>
      <c r="AT64" s="240">
        <v>445.48</v>
      </c>
      <c r="AU64" s="240">
        <v>430.49</v>
      </c>
      <c r="AW64" s="240">
        <v>459.81</v>
      </c>
      <c r="AX64" s="240">
        <v>459.31</v>
      </c>
      <c r="AY64" s="240">
        <v>445.86</v>
      </c>
      <c r="AZ64" s="243">
        <v>420.14</v>
      </c>
      <c r="BB64" s="138">
        <v>427.66</v>
      </c>
    </row>
    <row r="65" spans="1:54" x14ac:dyDescent="0.6">
      <c r="A65" s="347"/>
      <c r="B65" s="347"/>
      <c r="C65" s="137" t="s">
        <v>152</v>
      </c>
      <c r="D65" s="239">
        <v>394.95</v>
      </c>
      <c r="E65" s="239">
        <v>427.34</v>
      </c>
      <c r="F65" s="239">
        <v>435.23</v>
      </c>
      <c r="G65" s="239">
        <v>416.62</v>
      </c>
      <c r="I65" s="239">
        <v>415.9</v>
      </c>
      <c r="J65" s="239">
        <v>429.7</v>
      </c>
      <c r="K65" s="239">
        <v>435.74</v>
      </c>
      <c r="L65" s="239">
        <v>436.1</v>
      </c>
      <c r="N65" s="239">
        <v>422.94</v>
      </c>
      <c r="O65" s="239">
        <v>415.16</v>
      </c>
      <c r="P65" s="239">
        <v>436.84</v>
      </c>
      <c r="Q65" s="239">
        <v>444.1</v>
      </c>
      <c r="S65" s="239">
        <v>449.44</v>
      </c>
      <c r="T65" s="239">
        <v>445.45</v>
      </c>
      <c r="U65" s="239">
        <v>445.12</v>
      </c>
      <c r="V65" s="239">
        <v>482.15</v>
      </c>
      <c r="X65" s="239">
        <v>489.09</v>
      </c>
      <c r="Y65" s="239">
        <v>481.57</v>
      </c>
      <c r="Z65" s="239">
        <v>484.38</v>
      </c>
      <c r="AA65" s="239">
        <v>493.22</v>
      </c>
      <c r="AC65" s="239">
        <v>505.36</v>
      </c>
      <c r="AD65" s="239">
        <v>510.6</v>
      </c>
      <c r="AE65" s="239">
        <v>506.47</v>
      </c>
      <c r="AF65" s="239">
        <v>512.22</v>
      </c>
      <c r="AH65" s="239">
        <v>508.62</v>
      </c>
      <c r="AI65" s="239">
        <v>417.22</v>
      </c>
      <c r="AJ65" s="239">
        <v>517.85</v>
      </c>
      <c r="AK65" s="239">
        <v>517.46</v>
      </c>
      <c r="AM65" s="239">
        <v>469.77</v>
      </c>
      <c r="AN65" s="239">
        <v>533.28</v>
      </c>
      <c r="AO65" s="239">
        <v>538.09</v>
      </c>
      <c r="AP65" s="239">
        <v>539.37</v>
      </c>
      <c r="AR65" s="241">
        <v>516.29999999999995</v>
      </c>
      <c r="AS65" s="240">
        <v>516.55999999999995</v>
      </c>
      <c r="AT65" s="240">
        <v>515.66999999999996</v>
      </c>
      <c r="AU65" s="240">
        <v>518.63</v>
      </c>
      <c r="AW65" s="240">
        <v>443.16</v>
      </c>
      <c r="AX65" s="240">
        <v>498.67</v>
      </c>
      <c r="AY65" s="240">
        <v>485.58</v>
      </c>
      <c r="AZ65" s="243">
        <v>488.07</v>
      </c>
      <c r="BB65" s="138">
        <v>486.56</v>
      </c>
    </row>
    <row r="66" spans="1:54" x14ac:dyDescent="0.6">
      <c r="A66" s="347"/>
      <c r="B66" s="347"/>
      <c r="C66" s="137" t="s">
        <v>157</v>
      </c>
      <c r="D66" s="239">
        <v>437.49</v>
      </c>
      <c r="E66" s="239">
        <v>458.12</v>
      </c>
      <c r="F66" s="239">
        <v>460.25</v>
      </c>
      <c r="G66" s="239">
        <v>405.49</v>
      </c>
      <c r="I66" s="239">
        <v>403.27</v>
      </c>
      <c r="J66" s="239">
        <v>406.63</v>
      </c>
      <c r="K66" s="239">
        <v>402.21</v>
      </c>
      <c r="L66" s="239">
        <v>402.41</v>
      </c>
      <c r="N66" s="239">
        <v>427.12</v>
      </c>
      <c r="O66" s="239">
        <v>359.79</v>
      </c>
      <c r="P66" s="239">
        <v>370.64</v>
      </c>
      <c r="Q66" s="239">
        <v>400.3</v>
      </c>
      <c r="S66" s="239">
        <v>401.05</v>
      </c>
      <c r="T66" s="239">
        <v>420.98</v>
      </c>
      <c r="U66" s="239">
        <v>420.95</v>
      </c>
      <c r="V66" s="239">
        <v>427.09</v>
      </c>
      <c r="X66" s="239">
        <v>427.17</v>
      </c>
      <c r="Y66" s="239">
        <v>460.8</v>
      </c>
      <c r="Z66" s="239">
        <v>447.87</v>
      </c>
      <c r="AA66" s="239">
        <v>458.25</v>
      </c>
      <c r="AC66" s="239">
        <v>451.74</v>
      </c>
      <c r="AD66" s="239">
        <v>440.11</v>
      </c>
      <c r="AE66" s="239">
        <v>450.61</v>
      </c>
      <c r="AF66" s="239">
        <v>457.74</v>
      </c>
      <c r="AH66" s="239">
        <v>442.92</v>
      </c>
      <c r="AI66" s="239">
        <v>452.38</v>
      </c>
      <c r="AJ66" s="239">
        <v>446.21</v>
      </c>
      <c r="AK66" s="239">
        <v>440.49</v>
      </c>
      <c r="AM66" s="239">
        <v>484.54</v>
      </c>
      <c r="AN66" s="239">
        <v>475.04</v>
      </c>
      <c r="AO66" s="239">
        <v>495.18</v>
      </c>
      <c r="AP66" s="239">
        <v>499.74</v>
      </c>
      <c r="AR66" s="239">
        <v>457.06</v>
      </c>
      <c r="AS66" s="240">
        <v>466.53</v>
      </c>
      <c r="AT66" s="240">
        <v>474.91</v>
      </c>
      <c r="AU66" s="240">
        <v>463.49</v>
      </c>
      <c r="AW66" s="240">
        <v>457.5</v>
      </c>
      <c r="AX66" s="240">
        <v>496.95</v>
      </c>
      <c r="AY66" s="240">
        <v>485.14</v>
      </c>
      <c r="AZ66" s="243">
        <v>450.31</v>
      </c>
      <c r="BB66" s="138">
        <v>453.76</v>
      </c>
    </row>
    <row r="67" spans="1:54" x14ac:dyDescent="0.6">
      <c r="A67" s="347" t="s">
        <v>211</v>
      </c>
      <c r="B67" s="139"/>
      <c r="C67" s="246" t="s">
        <v>38</v>
      </c>
      <c r="D67" s="245">
        <f>SUM(D68:D92)</f>
        <v>9653.17</v>
      </c>
      <c r="E67" s="245">
        <f t="shared" ref="E67:BB67" si="14">SUM(E68:E92)</f>
        <v>9941.2199999999993</v>
      </c>
      <c r="F67" s="245">
        <f t="shared" si="14"/>
        <v>10052.09</v>
      </c>
      <c r="G67" s="245">
        <f t="shared" si="14"/>
        <v>9031.869999999999</v>
      </c>
      <c r="H67" s="262"/>
      <c r="I67" s="245">
        <f t="shared" si="14"/>
        <v>8960.27</v>
      </c>
      <c r="J67" s="245">
        <f t="shared" si="14"/>
        <v>9012.0999999999985</v>
      </c>
      <c r="K67" s="245">
        <f t="shared" si="14"/>
        <v>8809.0000000000018</v>
      </c>
      <c r="L67" s="245">
        <f t="shared" si="14"/>
        <v>8958.5300000000007</v>
      </c>
      <c r="M67" s="262"/>
      <c r="N67" s="245">
        <f t="shared" si="14"/>
        <v>8986.9600000000009</v>
      </c>
      <c r="O67" s="245">
        <f t="shared" si="14"/>
        <v>8834.4500000000007</v>
      </c>
      <c r="P67" s="245">
        <f t="shared" si="14"/>
        <v>8722.9499999999989</v>
      </c>
      <c r="Q67" s="245">
        <f t="shared" si="14"/>
        <v>8828.630000000001</v>
      </c>
      <c r="R67" s="262"/>
      <c r="S67" s="245">
        <f t="shared" si="14"/>
        <v>8812.7000000000007</v>
      </c>
      <c r="T67" s="245">
        <f t="shared" si="14"/>
        <v>9012.57</v>
      </c>
      <c r="U67" s="245">
        <f t="shared" si="14"/>
        <v>8897.0899999999965</v>
      </c>
      <c r="V67" s="245">
        <f t="shared" si="14"/>
        <v>8982.369999999999</v>
      </c>
      <c r="W67" s="262"/>
      <c r="X67" s="245">
        <f t="shared" si="14"/>
        <v>9049.43</v>
      </c>
      <c r="Y67" s="245">
        <f t="shared" si="14"/>
        <v>9013.32</v>
      </c>
      <c r="Z67" s="245">
        <f t="shared" si="14"/>
        <v>8949.3799999999992</v>
      </c>
      <c r="AA67" s="245">
        <f t="shared" si="14"/>
        <v>9018.1400000000012</v>
      </c>
      <c r="AB67" s="262"/>
      <c r="AC67" s="245">
        <f t="shared" si="14"/>
        <v>9081.9600000000028</v>
      </c>
      <c r="AD67" s="245">
        <f t="shared" si="14"/>
        <v>9120.52</v>
      </c>
      <c r="AE67" s="245">
        <f t="shared" si="14"/>
        <v>8960.65</v>
      </c>
      <c r="AF67" s="245">
        <f t="shared" si="14"/>
        <v>8969.7599999999984</v>
      </c>
      <c r="AG67" s="262"/>
      <c r="AH67" s="245">
        <f t="shared" si="14"/>
        <v>8930.1</v>
      </c>
      <c r="AI67" s="245">
        <f t="shared" si="14"/>
        <v>8842.52</v>
      </c>
      <c r="AJ67" s="245">
        <f t="shared" si="14"/>
        <v>8797.39</v>
      </c>
      <c r="AK67" s="245">
        <f t="shared" si="14"/>
        <v>8852.8199999999979</v>
      </c>
      <c r="AL67" s="262"/>
      <c r="AM67" s="245">
        <f t="shared" si="14"/>
        <v>9047.4300000000021</v>
      </c>
      <c r="AN67" s="245">
        <f t="shared" si="14"/>
        <v>8981.57</v>
      </c>
      <c r="AO67" s="245">
        <f t="shared" si="14"/>
        <v>8999.06</v>
      </c>
      <c r="AP67" s="245">
        <f t="shared" si="14"/>
        <v>8977.52</v>
      </c>
      <c r="AQ67" s="262"/>
      <c r="AR67" s="245">
        <f t="shared" si="14"/>
        <v>8998.0299999999988</v>
      </c>
      <c r="AS67" s="245">
        <f t="shared" si="14"/>
        <v>9026.5799999999981</v>
      </c>
      <c r="AT67" s="245">
        <f t="shared" si="14"/>
        <v>9005.8299999999981</v>
      </c>
      <c r="AU67" s="245">
        <f t="shared" si="14"/>
        <v>8949.4199999999983</v>
      </c>
      <c r="AV67" s="262"/>
      <c r="AW67" s="245">
        <f t="shared" si="14"/>
        <v>8903.74</v>
      </c>
      <c r="AX67" s="245">
        <f t="shared" si="14"/>
        <v>9548.49</v>
      </c>
      <c r="AY67" s="245">
        <f t="shared" si="14"/>
        <v>9287.090000000002</v>
      </c>
      <c r="AZ67" s="245">
        <f t="shared" si="14"/>
        <v>9180.880000000001</v>
      </c>
      <c r="BA67" s="262"/>
      <c r="BB67" s="245">
        <f t="shared" si="14"/>
        <v>9123.2900000000009</v>
      </c>
    </row>
    <row r="68" spans="1:54" x14ac:dyDescent="0.6">
      <c r="A68" s="347"/>
      <c r="B68" s="347" t="s">
        <v>375</v>
      </c>
      <c r="C68" s="140" t="s">
        <v>74</v>
      </c>
      <c r="D68" s="239">
        <v>494.97</v>
      </c>
      <c r="E68" s="239">
        <v>511</v>
      </c>
      <c r="F68" s="239">
        <v>510.43</v>
      </c>
      <c r="G68" s="239">
        <v>459.83</v>
      </c>
      <c r="I68" s="239">
        <v>449.25</v>
      </c>
      <c r="J68" s="239">
        <v>455.44</v>
      </c>
      <c r="K68" s="239">
        <v>440.53</v>
      </c>
      <c r="L68" s="239">
        <v>456.68</v>
      </c>
      <c r="N68" s="239">
        <v>451.1</v>
      </c>
      <c r="O68" s="239">
        <v>459.62</v>
      </c>
      <c r="P68" s="239">
        <v>448.86</v>
      </c>
      <c r="Q68" s="239">
        <v>449.46</v>
      </c>
      <c r="S68" s="239">
        <v>450.78</v>
      </c>
      <c r="T68" s="239">
        <v>472.88</v>
      </c>
      <c r="U68" s="239">
        <v>448.01</v>
      </c>
      <c r="V68" s="239">
        <v>458.48</v>
      </c>
      <c r="X68" s="239">
        <v>457.43</v>
      </c>
      <c r="Y68" s="239">
        <v>457.89</v>
      </c>
      <c r="Z68" s="239">
        <v>458.3</v>
      </c>
      <c r="AA68" s="239">
        <v>463.95</v>
      </c>
      <c r="AC68" s="239">
        <v>462.11</v>
      </c>
      <c r="AD68" s="239">
        <v>462.55</v>
      </c>
      <c r="AE68" s="239">
        <v>460.22</v>
      </c>
      <c r="AF68" s="239">
        <v>452.93</v>
      </c>
      <c r="AH68" s="239">
        <v>446.63</v>
      </c>
      <c r="AI68" s="239">
        <v>454.45</v>
      </c>
      <c r="AJ68" s="239">
        <v>449.85</v>
      </c>
      <c r="AK68" s="239">
        <v>446.1</v>
      </c>
      <c r="AM68" s="239">
        <v>432.21</v>
      </c>
      <c r="AN68" s="239">
        <v>431.79</v>
      </c>
      <c r="AO68" s="239">
        <v>432.58</v>
      </c>
      <c r="AP68" s="239">
        <v>431.26</v>
      </c>
      <c r="AR68" s="239">
        <v>432.45</v>
      </c>
      <c r="AS68" s="240">
        <v>430.15</v>
      </c>
      <c r="AT68" s="240">
        <v>433.13</v>
      </c>
      <c r="AU68" s="240">
        <v>431.97</v>
      </c>
      <c r="AW68" s="240">
        <v>428.77</v>
      </c>
      <c r="AX68" s="240">
        <v>443.67</v>
      </c>
      <c r="AY68" s="240">
        <v>431.87</v>
      </c>
      <c r="AZ68" s="243">
        <v>431.33</v>
      </c>
      <c r="BB68" s="138">
        <v>421.32</v>
      </c>
    </row>
    <row r="69" spans="1:54" x14ac:dyDescent="0.6">
      <c r="A69" s="347"/>
      <c r="B69" s="347"/>
      <c r="C69" s="137" t="s">
        <v>78</v>
      </c>
      <c r="D69" s="239">
        <v>469.2</v>
      </c>
      <c r="E69" s="239">
        <v>475.43</v>
      </c>
      <c r="F69" s="239">
        <v>476.43</v>
      </c>
      <c r="G69" s="239">
        <v>425.3</v>
      </c>
      <c r="I69" s="239">
        <v>426.6</v>
      </c>
      <c r="J69" s="239">
        <v>445.47</v>
      </c>
      <c r="K69" s="239">
        <v>424.03</v>
      </c>
      <c r="L69" s="239">
        <v>446.65</v>
      </c>
      <c r="N69" s="239">
        <v>451.36</v>
      </c>
      <c r="O69" s="239">
        <v>442.33</v>
      </c>
      <c r="P69" s="239">
        <v>434.97</v>
      </c>
      <c r="Q69" s="239">
        <v>440.31</v>
      </c>
      <c r="S69" s="239">
        <v>437.08</v>
      </c>
      <c r="T69" s="239">
        <v>448.78</v>
      </c>
      <c r="U69" s="239">
        <v>437.06</v>
      </c>
      <c r="V69" s="239">
        <v>456.2</v>
      </c>
      <c r="X69" s="239">
        <v>444.95</v>
      </c>
      <c r="Y69" s="239">
        <v>445.16</v>
      </c>
      <c r="Z69" s="239">
        <v>442.3</v>
      </c>
      <c r="AA69" s="239">
        <v>452.07</v>
      </c>
      <c r="AC69" s="239">
        <v>453.14</v>
      </c>
      <c r="AD69" s="239">
        <v>457.22</v>
      </c>
      <c r="AE69" s="239">
        <v>444.04</v>
      </c>
      <c r="AF69" s="239">
        <v>437.83</v>
      </c>
      <c r="AH69" s="239">
        <v>451.26</v>
      </c>
      <c r="AI69" s="239">
        <v>426.89</v>
      </c>
      <c r="AJ69" s="239">
        <v>418.32</v>
      </c>
      <c r="AK69" s="239">
        <v>427.89</v>
      </c>
      <c r="AM69" s="239">
        <v>445.57</v>
      </c>
      <c r="AN69" s="239">
        <v>435.53</v>
      </c>
      <c r="AO69" s="239">
        <v>434.05</v>
      </c>
      <c r="AP69" s="239">
        <v>444.45</v>
      </c>
      <c r="AR69" s="239">
        <v>439.28</v>
      </c>
      <c r="AS69" s="240">
        <v>452.19</v>
      </c>
      <c r="AT69" s="240">
        <v>454.6</v>
      </c>
      <c r="AU69" s="240">
        <v>458.34</v>
      </c>
      <c r="AW69" s="240">
        <v>442.79</v>
      </c>
      <c r="AX69" s="240">
        <v>497.39</v>
      </c>
      <c r="AY69" s="240">
        <v>464.46</v>
      </c>
      <c r="AZ69" s="243">
        <v>463.88</v>
      </c>
      <c r="BB69" s="138">
        <v>464.28</v>
      </c>
    </row>
    <row r="70" spans="1:54" x14ac:dyDescent="0.6">
      <c r="A70" s="347"/>
      <c r="B70" s="347"/>
      <c r="C70" s="140" t="s">
        <v>80</v>
      </c>
      <c r="D70" s="239">
        <v>467.42</v>
      </c>
      <c r="E70" s="239">
        <v>480.82</v>
      </c>
      <c r="F70" s="239">
        <v>482.4</v>
      </c>
      <c r="G70" s="239">
        <v>433.43</v>
      </c>
      <c r="I70" s="239">
        <v>430.37</v>
      </c>
      <c r="J70" s="239">
        <v>425.29</v>
      </c>
      <c r="K70" s="239">
        <v>423.98</v>
      </c>
      <c r="L70" s="239">
        <v>437.86</v>
      </c>
      <c r="N70" s="239">
        <v>444.7</v>
      </c>
      <c r="O70" s="239">
        <v>444.89</v>
      </c>
      <c r="P70" s="239">
        <v>441.39</v>
      </c>
      <c r="Q70" s="239">
        <v>453.68</v>
      </c>
      <c r="S70" s="239">
        <v>448.06</v>
      </c>
      <c r="T70" s="239">
        <v>451.69</v>
      </c>
      <c r="U70" s="239">
        <v>444.46</v>
      </c>
      <c r="V70" s="239">
        <v>456.98</v>
      </c>
      <c r="X70" s="239">
        <v>454.64</v>
      </c>
      <c r="Y70" s="239">
        <v>457.79</v>
      </c>
      <c r="Z70" s="239">
        <v>458.58</v>
      </c>
      <c r="AA70" s="239">
        <v>463.08</v>
      </c>
      <c r="AC70" s="239">
        <v>462.41</v>
      </c>
      <c r="AD70" s="239">
        <v>468.27</v>
      </c>
      <c r="AE70" s="239">
        <v>456.47</v>
      </c>
      <c r="AF70" s="239">
        <v>463.74</v>
      </c>
      <c r="AH70" s="239">
        <v>459.31</v>
      </c>
      <c r="AI70" s="239">
        <v>438.57</v>
      </c>
      <c r="AJ70" s="239">
        <v>430.77</v>
      </c>
      <c r="AK70" s="239">
        <v>448.46</v>
      </c>
      <c r="AM70" s="239">
        <v>463.33</v>
      </c>
      <c r="AN70" s="239">
        <v>462.79</v>
      </c>
      <c r="AO70" s="239">
        <v>460.29</v>
      </c>
      <c r="AP70" s="239">
        <v>462.53</v>
      </c>
      <c r="AR70" s="239">
        <v>457.02</v>
      </c>
      <c r="AS70" s="240">
        <v>456.02</v>
      </c>
      <c r="AT70" s="240">
        <v>430.91</v>
      </c>
      <c r="AU70" s="240">
        <v>443.86</v>
      </c>
      <c r="AW70" s="240">
        <v>436.69</v>
      </c>
      <c r="AX70" s="240">
        <v>468.33</v>
      </c>
      <c r="AY70" s="240">
        <v>452.73</v>
      </c>
      <c r="AZ70" s="243">
        <v>448.68</v>
      </c>
      <c r="BB70" s="138">
        <v>450.63</v>
      </c>
    </row>
    <row r="71" spans="1:54" x14ac:dyDescent="0.6">
      <c r="A71" s="347"/>
      <c r="B71" s="347"/>
      <c r="C71" s="33" t="s">
        <v>83</v>
      </c>
      <c r="D71" s="239">
        <v>0</v>
      </c>
      <c r="E71" s="239">
        <v>0</v>
      </c>
      <c r="F71" s="239">
        <v>0</v>
      </c>
      <c r="G71" s="239">
        <v>0</v>
      </c>
      <c r="I71" s="239">
        <v>0</v>
      </c>
      <c r="J71" s="239">
        <v>0</v>
      </c>
      <c r="K71" s="239">
        <v>0</v>
      </c>
      <c r="L71" s="239">
        <v>0</v>
      </c>
      <c r="N71" s="239">
        <v>0</v>
      </c>
      <c r="O71" s="239">
        <v>0</v>
      </c>
      <c r="P71" s="239">
        <v>0</v>
      </c>
      <c r="Q71" s="239">
        <v>0</v>
      </c>
      <c r="S71" s="239">
        <v>0</v>
      </c>
      <c r="T71" s="239">
        <v>0</v>
      </c>
      <c r="U71" s="239">
        <v>0</v>
      </c>
      <c r="V71" s="239">
        <v>0</v>
      </c>
      <c r="X71" s="239">
        <v>0</v>
      </c>
      <c r="Y71" s="239">
        <v>0</v>
      </c>
      <c r="Z71" s="239">
        <v>0</v>
      </c>
      <c r="AA71" s="239">
        <v>0</v>
      </c>
      <c r="AC71" s="239">
        <v>0</v>
      </c>
      <c r="AD71" s="239">
        <v>0</v>
      </c>
      <c r="AE71" s="239">
        <v>0</v>
      </c>
      <c r="AF71" s="239">
        <v>0</v>
      </c>
      <c r="AH71" s="239">
        <v>0</v>
      </c>
      <c r="AI71" s="239">
        <v>0</v>
      </c>
      <c r="AJ71" s="239">
        <v>0</v>
      </c>
      <c r="AK71" s="239">
        <v>0</v>
      </c>
      <c r="AM71" s="239">
        <v>0</v>
      </c>
      <c r="AN71" s="239">
        <v>0</v>
      </c>
      <c r="AO71" s="239">
        <v>0</v>
      </c>
      <c r="AP71" s="239">
        <v>0</v>
      </c>
      <c r="AR71" s="239">
        <v>0</v>
      </c>
      <c r="AS71" s="239">
        <v>0</v>
      </c>
      <c r="AT71" s="239">
        <v>0</v>
      </c>
      <c r="AU71" s="239">
        <v>0</v>
      </c>
      <c r="AW71" s="239">
        <v>0</v>
      </c>
      <c r="AX71" s="239">
        <v>0</v>
      </c>
      <c r="AY71" s="239">
        <v>0</v>
      </c>
      <c r="AZ71" s="239">
        <v>0</v>
      </c>
      <c r="BB71" s="133">
        <v>0</v>
      </c>
    </row>
    <row r="72" spans="1:54" x14ac:dyDescent="0.6">
      <c r="A72" s="347"/>
      <c r="B72" s="347"/>
      <c r="C72" s="33" t="s">
        <v>84</v>
      </c>
      <c r="D72" s="239">
        <v>448.48</v>
      </c>
      <c r="E72" s="239">
        <v>462.46</v>
      </c>
      <c r="F72" s="239">
        <v>463.71</v>
      </c>
      <c r="G72" s="239">
        <v>397.44</v>
      </c>
      <c r="I72" s="239">
        <v>398.51</v>
      </c>
      <c r="J72" s="239">
        <v>391.83</v>
      </c>
      <c r="K72" s="239">
        <v>388.69</v>
      </c>
      <c r="L72" s="239">
        <v>400.15</v>
      </c>
      <c r="N72" s="239">
        <v>401.01</v>
      </c>
      <c r="O72" s="239">
        <v>392.74</v>
      </c>
      <c r="P72" s="239">
        <v>390.05</v>
      </c>
      <c r="Q72" s="239">
        <v>400.53</v>
      </c>
      <c r="S72" s="239">
        <v>392.6</v>
      </c>
      <c r="T72" s="239">
        <v>393.39</v>
      </c>
      <c r="U72" s="239">
        <v>390.78</v>
      </c>
      <c r="V72" s="239">
        <v>391.83</v>
      </c>
      <c r="X72" s="239">
        <v>396.53</v>
      </c>
      <c r="Y72" s="239">
        <v>401.66</v>
      </c>
      <c r="Z72" s="239">
        <v>390.05</v>
      </c>
      <c r="AA72" s="239">
        <v>410.83</v>
      </c>
      <c r="AC72" s="239">
        <v>410.73</v>
      </c>
      <c r="AD72" s="239">
        <v>411.63</v>
      </c>
      <c r="AE72" s="239">
        <v>401.15</v>
      </c>
      <c r="AF72" s="239">
        <v>409.17</v>
      </c>
      <c r="AH72" s="239">
        <v>411.18</v>
      </c>
      <c r="AI72" s="239">
        <v>388.72</v>
      </c>
      <c r="AJ72" s="239">
        <v>397.64</v>
      </c>
      <c r="AK72" s="239">
        <v>388.61</v>
      </c>
      <c r="AM72" s="239">
        <v>407.36</v>
      </c>
      <c r="AN72" s="239">
        <v>396.25</v>
      </c>
      <c r="AO72" s="239">
        <v>397.6</v>
      </c>
      <c r="AP72" s="239">
        <v>399.73</v>
      </c>
      <c r="AR72" s="239">
        <v>401.75</v>
      </c>
      <c r="AS72" s="240">
        <v>409.25</v>
      </c>
      <c r="AT72" s="240">
        <v>407.82</v>
      </c>
      <c r="AU72" s="240">
        <v>412.64</v>
      </c>
      <c r="AW72" s="240">
        <v>404.07</v>
      </c>
      <c r="AX72" s="240">
        <v>414.04</v>
      </c>
      <c r="AY72" s="240">
        <v>408.2</v>
      </c>
      <c r="AZ72" s="243">
        <v>409.97</v>
      </c>
      <c r="BB72" s="138">
        <v>408.57</v>
      </c>
    </row>
    <row r="73" spans="1:54" x14ac:dyDescent="0.6">
      <c r="A73" s="347"/>
      <c r="B73" s="347"/>
      <c r="C73" s="137" t="s">
        <v>85</v>
      </c>
      <c r="D73" s="239">
        <v>459.43</v>
      </c>
      <c r="E73" s="239">
        <v>476.62</v>
      </c>
      <c r="F73" s="239">
        <v>479.84</v>
      </c>
      <c r="G73" s="239">
        <v>405.78</v>
      </c>
      <c r="I73" s="239">
        <v>409.21</v>
      </c>
      <c r="J73" s="239">
        <v>412.51</v>
      </c>
      <c r="K73" s="239">
        <v>398.09</v>
      </c>
      <c r="L73" s="239">
        <v>415.13</v>
      </c>
      <c r="N73" s="239">
        <v>421.13</v>
      </c>
      <c r="O73" s="239">
        <v>415.99</v>
      </c>
      <c r="P73" s="239">
        <v>403.06</v>
      </c>
      <c r="Q73" s="239">
        <v>411.91</v>
      </c>
      <c r="S73" s="239">
        <v>408.29</v>
      </c>
      <c r="T73" s="239">
        <v>414.41</v>
      </c>
      <c r="U73" s="239">
        <v>410.81</v>
      </c>
      <c r="V73" s="239">
        <v>411.76</v>
      </c>
      <c r="X73" s="239">
        <v>418.81</v>
      </c>
      <c r="Y73" s="239">
        <v>412.6</v>
      </c>
      <c r="Z73" s="239">
        <v>409.86</v>
      </c>
      <c r="AA73" s="239">
        <v>411.79</v>
      </c>
      <c r="AC73" s="239">
        <v>430.25</v>
      </c>
      <c r="AD73" s="239">
        <v>432.34</v>
      </c>
      <c r="AE73" s="239">
        <v>421.88</v>
      </c>
      <c r="AF73" s="239">
        <v>430.06</v>
      </c>
      <c r="AH73" s="239">
        <v>433.28</v>
      </c>
      <c r="AI73" s="239">
        <v>416.84</v>
      </c>
      <c r="AJ73" s="239">
        <v>406.66</v>
      </c>
      <c r="AK73" s="239">
        <v>404.45</v>
      </c>
      <c r="AM73" s="239">
        <v>426.2</v>
      </c>
      <c r="AN73" s="239">
        <v>426.25</v>
      </c>
      <c r="AO73" s="239">
        <v>417.94</v>
      </c>
      <c r="AP73" s="239">
        <v>420.87</v>
      </c>
      <c r="AR73" s="239">
        <v>421.75</v>
      </c>
      <c r="AS73" s="240">
        <v>425.17</v>
      </c>
      <c r="AT73" s="240">
        <v>426.37</v>
      </c>
      <c r="AU73" s="240">
        <v>417.16</v>
      </c>
      <c r="AW73" s="240">
        <v>422.37</v>
      </c>
      <c r="AX73" s="240">
        <v>426.12</v>
      </c>
      <c r="AY73" s="240">
        <v>423.29</v>
      </c>
      <c r="AZ73" s="243">
        <v>425.13</v>
      </c>
      <c r="BB73" s="138">
        <v>420.71</v>
      </c>
    </row>
    <row r="74" spans="1:54" x14ac:dyDescent="0.6">
      <c r="A74" s="347"/>
      <c r="B74" s="347"/>
      <c r="C74" s="137" t="s">
        <v>86</v>
      </c>
      <c r="D74" s="239">
        <v>429.15</v>
      </c>
      <c r="E74" s="239">
        <v>430.87</v>
      </c>
      <c r="F74" s="239">
        <v>433.85</v>
      </c>
      <c r="G74" s="239">
        <v>388.85</v>
      </c>
      <c r="I74" s="239">
        <v>390.24</v>
      </c>
      <c r="J74" s="239">
        <v>389.96</v>
      </c>
      <c r="K74" s="239">
        <v>385.78</v>
      </c>
      <c r="L74" s="239">
        <v>382.5</v>
      </c>
      <c r="N74" s="239">
        <v>401.03</v>
      </c>
      <c r="O74" s="239">
        <v>386.23</v>
      </c>
      <c r="P74" s="239">
        <v>382.82</v>
      </c>
      <c r="Q74" s="239">
        <v>371.72</v>
      </c>
      <c r="S74" s="239">
        <v>376.21</v>
      </c>
      <c r="T74" s="239">
        <v>386.98</v>
      </c>
      <c r="U74" s="239">
        <v>383.06</v>
      </c>
      <c r="V74" s="239">
        <v>394.75</v>
      </c>
      <c r="X74" s="239">
        <v>395.43</v>
      </c>
      <c r="Y74" s="239">
        <v>392.05</v>
      </c>
      <c r="Z74" s="239">
        <v>399.08</v>
      </c>
      <c r="AA74" s="239">
        <v>391.36</v>
      </c>
      <c r="AC74" s="239">
        <v>413.19</v>
      </c>
      <c r="AD74" s="239">
        <v>414.32</v>
      </c>
      <c r="AE74" s="239">
        <v>402.63</v>
      </c>
      <c r="AF74" s="239">
        <v>403.43</v>
      </c>
      <c r="AH74" s="239">
        <v>407.55</v>
      </c>
      <c r="AI74" s="239">
        <v>413.38</v>
      </c>
      <c r="AJ74" s="239">
        <v>420.54</v>
      </c>
      <c r="AK74" s="239">
        <v>414.57</v>
      </c>
      <c r="AM74" s="239">
        <v>430.39</v>
      </c>
      <c r="AN74" s="239">
        <v>426.85</v>
      </c>
      <c r="AO74" s="239">
        <v>411.9</v>
      </c>
      <c r="AP74" s="239">
        <v>391.63</v>
      </c>
      <c r="AR74" s="239">
        <v>407.18</v>
      </c>
      <c r="AS74" s="240">
        <v>405.62</v>
      </c>
      <c r="AT74" s="240">
        <v>416.57</v>
      </c>
      <c r="AU74" s="240">
        <v>403.09</v>
      </c>
      <c r="AW74" s="240">
        <v>405.71</v>
      </c>
      <c r="AX74" s="240">
        <v>449.99</v>
      </c>
      <c r="AY74" s="240">
        <v>446.45</v>
      </c>
      <c r="AZ74" s="243">
        <v>440.83</v>
      </c>
      <c r="BB74" s="138">
        <v>442.01</v>
      </c>
    </row>
    <row r="75" spans="1:54" x14ac:dyDescent="0.6">
      <c r="A75" s="347"/>
      <c r="B75" s="347"/>
      <c r="C75" s="137" t="s">
        <v>87</v>
      </c>
      <c r="D75" s="239">
        <v>467.83</v>
      </c>
      <c r="E75" s="239">
        <v>478.37</v>
      </c>
      <c r="F75" s="239">
        <v>480.91</v>
      </c>
      <c r="G75" s="239">
        <v>421.47</v>
      </c>
      <c r="I75" s="239">
        <v>412.44</v>
      </c>
      <c r="J75" s="239">
        <v>416.49</v>
      </c>
      <c r="K75" s="239">
        <v>411.61</v>
      </c>
      <c r="L75" s="239">
        <v>416.23</v>
      </c>
      <c r="N75" s="239">
        <v>417.34</v>
      </c>
      <c r="O75" s="239">
        <v>422.39</v>
      </c>
      <c r="P75" s="239">
        <v>413.88</v>
      </c>
      <c r="Q75" s="239">
        <v>419.31</v>
      </c>
      <c r="S75" s="239">
        <v>410.93</v>
      </c>
      <c r="T75" s="239">
        <v>416.7</v>
      </c>
      <c r="U75" s="239">
        <v>418.22</v>
      </c>
      <c r="V75" s="239">
        <v>420.24</v>
      </c>
      <c r="X75" s="239">
        <v>426.71</v>
      </c>
      <c r="Y75" s="239">
        <v>417.79</v>
      </c>
      <c r="Z75" s="239">
        <v>408.99</v>
      </c>
      <c r="AA75" s="239">
        <v>427.48</v>
      </c>
      <c r="AC75" s="239">
        <v>432.67</v>
      </c>
      <c r="AD75" s="239">
        <v>436.27</v>
      </c>
      <c r="AE75" s="239">
        <v>427.44</v>
      </c>
      <c r="AF75" s="239">
        <v>430.09</v>
      </c>
      <c r="AH75" s="239">
        <v>428.07</v>
      </c>
      <c r="AI75" s="239">
        <v>406.9</v>
      </c>
      <c r="AJ75" s="239">
        <v>409.05</v>
      </c>
      <c r="AK75" s="239">
        <v>412.68</v>
      </c>
      <c r="AM75" s="239">
        <v>427.67</v>
      </c>
      <c r="AN75" s="239">
        <v>428.72</v>
      </c>
      <c r="AO75" s="239">
        <v>420.13</v>
      </c>
      <c r="AP75" s="239">
        <v>426.29</v>
      </c>
      <c r="AR75" s="239">
        <v>419.36</v>
      </c>
      <c r="AS75" s="240">
        <v>424.87</v>
      </c>
      <c r="AT75" s="240">
        <v>414.92</v>
      </c>
      <c r="AU75" s="240">
        <v>409.84</v>
      </c>
      <c r="AW75" s="240">
        <v>415.58</v>
      </c>
      <c r="AX75" s="240">
        <v>439.6</v>
      </c>
      <c r="AY75" s="240">
        <v>420.83</v>
      </c>
      <c r="AZ75" s="243">
        <v>419.32</v>
      </c>
      <c r="BB75" s="138">
        <v>418.45</v>
      </c>
    </row>
    <row r="76" spans="1:54" x14ac:dyDescent="0.6">
      <c r="A76" s="347"/>
      <c r="B76" s="347"/>
      <c r="C76" s="137" t="s">
        <v>90</v>
      </c>
      <c r="D76" s="239">
        <v>506.79</v>
      </c>
      <c r="E76" s="239">
        <v>529.24</v>
      </c>
      <c r="F76" s="239">
        <v>537.55999999999995</v>
      </c>
      <c r="G76" s="239">
        <v>467.79</v>
      </c>
      <c r="I76" s="239">
        <v>460.4</v>
      </c>
      <c r="J76" s="239">
        <v>474.81</v>
      </c>
      <c r="K76" s="239">
        <v>452.17</v>
      </c>
      <c r="L76" s="239">
        <v>464.71</v>
      </c>
      <c r="N76" s="239">
        <v>458.72</v>
      </c>
      <c r="O76" s="239">
        <v>459.58</v>
      </c>
      <c r="P76" s="239">
        <v>447.13</v>
      </c>
      <c r="Q76" s="239">
        <v>444.05</v>
      </c>
      <c r="S76" s="239">
        <v>444.36</v>
      </c>
      <c r="T76" s="239">
        <v>475.18</v>
      </c>
      <c r="U76" s="239">
        <v>462.08</v>
      </c>
      <c r="V76" s="239">
        <v>478.41</v>
      </c>
      <c r="X76" s="239">
        <v>467.37</v>
      </c>
      <c r="Y76" s="239">
        <v>465.51</v>
      </c>
      <c r="Z76" s="239">
        <v>466.98</v>
      </c>
      <c r="AA76" s="239">
        <v>465.5</v>
      </c>
      <c r="AC76" s="239">
        <v>478.19</v>
      </c>
      <c r="AD76" s="239">
        <v>473.81</v>
      </c>
      <c r="AE76" s="239">
        <v>461.18</v>
      </c>
      <c r="AF76" s="239">
        <v>463.34</v>
      </c>
      <c r="AH76" s="239">
        <v>460.27</v>
      </c>
      <c r="AI76" s="239">
        <v>473.42</v>
      </c>
      <c r="AJ76" s="239">
        <v>480.37</v>
      </c>
      <c r="AK76" s="239">
        <v>478.15</v>
      </c>
      <c r="AM76" s="239">
        <v>493.32</v>
      </c>
      <c r="AN76" s="239">
        <v>471.13</v>
      </c>
      <c r="AO76" s="239">
        <v>470.94</v>
      </c>
      <c r="AP76" s="239">
        <v>481.9</v>
      </c>
      <c r="AR76" s="239">
        <v>467.77</v>
      </c>
      <c r="AS76" s="240">
        <v>471.22</v>
      </c>
      <c r="AT76" s="240">
        <v>475.05</v>
      </c>
      <c r="AU76" s="240">
        <v>481.17</v>
      </c>
      <c r="AW76" s="240">
        <v>473.96</v>
      </c>
      <c r="AX76" s="240">
        <v>511.51</v>
      </c>
      <c r="AY76" s="240">
        <v>513.97</v>
      </c>
      <c r="AZ76" s="243">
        <v>473.3</v>
      </c>
      <c r="BB76" s="138">
        <v>475.71</v>
      </c>
    </row>
    <row r="77" spans="1:54" x14ac:dyDescent="0.6">
      <c r="A77" s="347"/>
      <c r="B77" s="347"/>
      <c r="C77" s="33" t="s">
        <v>91</v>
      </c>
      <c r="D77" s="239">
        <v>454.43</v>
      </c>
      <c r="E77" s="239">
        <v>477.38</v>
      </c>
      <c r="F77" s="239">
        <v>482.04</v>
      </c>
      <c r="G77" s="239">
        <v>440.78</v>
      </c>
      <c r="I77" s="239">
        <v>435.29</v>
      </c>
      <c r="J77" s="239">
        <v>434.17</v>
      </c>
      <c r="K77" s="239">
        <v>419.91</v>
      </c>
      <c r="L77" s="239">
        <v>446.31</v>
      </c>
      <c r="N77" s="239">
        <v>450.45</v>
      </c>
      <c r="O77" s="239">
        <v>421.79</v>
      </c>
      <c r="P77" s="239">
        <v>440.4</v>
      </c>
      <c r="Q77" s="239">
        <v>448.77</v>
      </c>
      <c r="S77" s="239">
        <v>448.55</v>
      </c>
      <c r="T77" s="239">
        <v>452.85</v>
      </c>
      <c r="U77" s="239">
        <v>447.64</v>
      </c>
      <c r="V77" s="239">
        <v>449.95</v>
      </c>
      <c r="X77" s="239">
        <v>459.89</v>
      </c>
      <c r="Y77" s="239">
        <v>461.35</v>
      </c>
      <c r="Z77" s="239">
        <v>450.48</v>
      </c>
      <c r="AA77" s="239">
        <v>457.55</v>
      </c>
      <c r="AC77" s="239">
        <v>462.13</v>
      </c>
      <c r="AD77" s="239">
        <v>452.05</v>
      </c>
      <c r="AE77" s="239">
        <v>441.01</v>
      </c>
      <c r="AF77" s="239">
        <v>441.73</v>
      </c>
      <c r="AH77" s="239">
        <v>436.63</v>
      </c>
      <c r="AI77" s="239">
        <v>417.86</v>
      </c>
      <c r="AJ77" s="239">
        <v>421.21</v>
      </c>
      <c r="AK77" s="239">
        <v>411.64</v>
      </c>
      <c r="AM77" s="239">
        <v>424.87</v>
      </c>
      <c r="AN77" s="239">
        <v>427.19</v>
      </c>
      <c r="AO77" s="239">
        <v>424.95</v>
      </c>
      <c r="AP77" s="239">
        <v>425.08</v>
      </c>
      <c r="AR77" s="239">
        <v>410.43</v>
      </c>
      <c r="AS77" s="240">
        <v>418.23</v>
      </c>
      <c r="AT77" s="240">
        <v>416.91</v>
      </c>
      <c r="AU77" s="240">
        <v>409.9</v>
      </c>
      <c r="AW77" s="240">
        <v>409.87</v>
      </c>
      <c r="AX77" s="240">
        <v>437.42</v>
      </c>
      <c r="AY77" s="240">
        <v>426.05</v>
      </c>
      <c r="AZ77" s="243">
        <v>433.06</v>
      </c>
      <c r="BB77" s="138">
        <v>428.77</v>
      </c>
    </row>
    <row r="78" spans="1:54" x14ac:dyDescent="0.6">
      <c r="A78" s="347"/>
      <c r="B78" s="347"/>
      <c r="C78" s="137" t="s">
        <v>92</v>
      </c>
      <c r="D78" s="239">
        <v>451.23</v>
      </c>
      <c r="E78" s="239">
        <v>480.36</v>
      </c>
      <c r="F78" s="239">
        <v>489.68</v>
      </c>
      <c r="G78" s="239">
        <v>440.94</v>
      </c>
      <c r="I78" s="239">
        <v>441.68</v>
      </c>
      <c r="J78" s="239">
        <v>439.75</v>
      </c>
      <c r="K78" s="239">
        <v>433.03</v>
      </c>
      <c r="L78" s="239">
        <v>433.03</v>
      </c>
      <c r="N78" s="239">
        <v>435.25</v>
      </c>
      <c r="O78" s="239">
        <v>422.65</v>
      </c>
      <c r="P78" s="239">
        <v>429.3</v>
      </c>
      <c r="Q78" s="239">
        <v>435.88</v>
      </c>
      <c r="S78" s="239">
        <v>429.33</v>
      </c>
      <c r="T78" s="239">
        <v>444.87</v>
      </c>
      <c r="U78" s="239">
        <v>435.33</v>
      </c>
      <c r="V78" s="239">
        <v>438.44</v>
      </c>
      <c r="X78" s="239">
        <v>445.03</v>
      </c>
      <c r="Y78" s="239">
        <v>445.47</v>
      </c>
      <c r="Z78" s="239">
        <v>453.7</v>
      </c>
      <c r="AA78" s="239">
        <v>458.69</v>
      </c>
      <c r="AC78" s="239">
        <v>460.89</v>
      </c>
      <c r="AD78" s="239">
        <v>465.4</v>
      </c>
      <c r="AE78" s="239">
        <v>462.59</v>
      </c>
      <c r="AF78" s="239">
        <v>466.35</v>
      </c>
      <c r="AH78" s="239">
        <v>453.28</v>
      </c>
      <c r="AI78" s="239">
        <v>445.16</v>
      </c>
      <c r="AJ78" s="239">
        <v>434.67</v>
      </c>
      <c r="AK78" s="239">
        <v>442.32</v>
      </c>
      <c r="AM78" s="239">
        <v>458.08</v>
      </c>
      <c r="AN78" s="239">
        <v>440.51</v>
      </c>
      <c r="AO78" s="239">
        <v>442.21</v>
      </c>
      <c r="AP78" s="239">
        <v>438.61</v>
      </c>
      <c r="AR78" s="239">
        <v>438.75</v>
      </c>
      <c r="AS78" s="244">
        <v>448.73</v>
      </c>
      <c r="AT78" s="240">
        <v>441.13</v>
      </c>
      <c r="AU78" s="240">
        <v>440.3</v>
      </c>
      <c r="AW78" s="240">
        <v>438.42</v>
      </c>
      <c r="AX78" s="240">
        <v>446.6</v>
      </c>
      <c r="AY78" s="240">
        <v>430.27</v>
      </c>
      <c r="AZ78" s="243">
        <v>430.49</v>
      </c>
      <c r="BB78" s="138">
        <v>426.03</v>
      </c>
    </row>
    <row r="79" spans="1:54" x14ac:dyDescent="0.6">
      <c r="A79" s="347"/>
      <c r="B79" s="347"/>
      <c r="C79" s="137" t="s">
        <v>95</v>
      </c>
      <c r="D79" s="239">
        <v>0</v>
      </c>
      <c r="E79" s="239">
        <v>0</v>
      </c>
      <c r="F79" s="239">
        <v>0</v>
      </c>
      <c r="G79" s="239">
        <v>0</v>
      </c>
      <c r="I79" s="239">
        <v>0</v>
      </c>
      <c r="J79" s="239">
        <v>0</v>
      </c>
      <c r="K79" s="239">
        <v>0</v>
      </c>
      <c r="L79" s="239">
        <v>0</v>
      </c>
      <c r="N79" s="239">
        <v>0</v>
      </c>
      <c r="O79" s="239">
        <v>0</v>
      </c>
      <c r="P79" s="239">
        <v>0</v>
      </c>
      <c r="Q79" s="239">
        <v>0</v>
      </c>
      <c r="S79" s="239">
        <v>0</v>
      </c>
      <c r="T79" s="239">
        <v>0</v>
      </c>
      <c r="U79" s="239">
        <v>0</v>
      </c>
      <c r="V79" s="239">
        <v>0</v>
      </c>
      <c r="X79" s="239">
        <v>0</v>
      </c>
      <c r="Y79" s="239">
        <v>0</v>
      </c>
      <c r="Z79" s="239">
        <v>0</v>
      </c>
      <c r="AA79" s="239">
        <v>0</v>
      </c>
      <c r="AC79" s="239">
        <v>0</v>
      </c>
      <c r="AD79" s="239">
        <v>0</v>
      </c>
      <c r="AE79" s="239">
        <v>0</v>
      </c>
      <c r="AF79" s="239">
        <v>0</v>
      </c>
      <c r="AH79" s="239">
        <v>0</v>
      </c>
      <c r="AI79" s="239">
        <v>0</v>
      </c>
      <c r="AJ79" s="239">
        <v>0</v>
      </c>
      <c r="AK79" s="239">
        <v>0</v>
      </c>
      <c r="AM79" s="239">
        <v>0</v>
      </c>
      <c r="AN79" s="239">
        <v>0</v>
      </c>
      <c r="AO79" s="239">
        <v>0</v>
      </c>
      <c r="AP79" s="239">
        <v>0</v>
      </c>
      <c r="AR79" s="239">
        <v>0</v>
      </c>
      <c r="AS79" s="239">
        <v>0</v>
      </c>
      <c r="AT79" s="239">
        <v>0</v>
      </c>
      <c r="AU79" s="239">
        <v>0</v>
      </c>
      <c r="AW79" s="239">
        <v>0</v>
      </c>
      <c r="AX79" s="239">
        <v>0</v>
      </c>
      <c r="AY79" s="239">
        <v>0</v>
      </c>
      <c r="AZ79" s="239">
        <v>0</v>
      </c>
      <c r="BB79" s="133">
        <v>0</v>
      </c>
    </row>
    <row r="80" spans="1:54" x14ac:dyDescent="0.6">
      <c r="A80" s="347"/>
      <c r="B80" s="347"/>
      <c r="C80" s="137" t="s">
        <v>96</v>
      </c>
      <c r="D80" s="239">
        <v>439.83</v>
      </c>
      <c r="E80" s="239">
        <v>464.57</v>
      </c>
      <c r="F80" s="239">
        <v>467.18</v>
      </c>
      <c r="G80" s="239">
        <v>425.26</v>
      </c>
      <c r="I80" s="239">
        <v>425.02</v>
      </c>
      <c r="J80" s="239">
        <v>436.29</v>
      </c>
      <c r="K80" s="239">
        <v>432.31</v>
      </c>
      <c r="L80" s="239">
        <v>430.12</v>
      </c>
      <c r="N80" s="239">
        <v>436.39</v>
      </c>
      <c r="O80" s="239">
        <v>430.54</v>
      </c>
      <c r="P80" s="239">
        <v>436.92</v>
      </c>
      <c r="Q80" s="239">
        <v>440.23</v>
      </c>
      <c r="S80" s="239">
        <v>444.75</v>
      </c>
      <c r="T80" s="239">
        <v>444.74</v>
      </c>
      <c r="U80" s="239">
        <v>441.37</v>
      </c>
      <c r="V80" s="239">
        <v>439.3</v>
      </c>
      <c r="X80" s="239">
        <v>445.43</v>
      </c>
      <c r="Y80" s="239">
        <v>446.89</v>
      </c>
      <c r="Z80" s="239">
        <v>438.64</v>
      </c>
      <c r="AA80" s="239">
        <v>442.39</v>
      </c>
      <c r="AC80" s="239">
        <v>449.8</v>
      </c>
      <c r="AD80" s="239">
        <v>452.38</v>
      </c>
      <c r="AE80" s="239">
        <v>446.69</v>
      </c>
      <c r="AF80" s="239">
        <v>450.99</v>
      </c>
      <c r="AH80" s="239">
        <v>442.29</v>
      </c>
      <c r="AI80" s="239">
        <v>450.26</v>
      </c>
      <c r="AJ80" s="239">
        <v>450.2</v>
      </c>
      <c r="AK80" s="239">
        <v>452.21</v>
      </c>
      <c r="AM80" s="239">
        <v>460.31</v>
      </c>
      <c r="AN80" s="239">
        <v>449.93</v>
      </c>
      <c r="AO80" s="239">
        <v>440.42</v>
      </c>
      <c r="AP80" s="239">
        <v>467.46</v>
      </c>
      <c r="AR80" s="239">
        <v>452.69</v>
      </c>
      <c r="AS80" s="240">
        <v>468.9</v>
      </c>
      <c r="AT80" s="240">
        <v>465.91</v>
      </c>
      <c r="AU80" s="240">
        <v>459.03</v>
      </c>
      <c r="AW80" s="240">
        <v>444.64</v>
      </c>
      <c r="AX80" s="240">
        <v>479.64</v>
      </c>
      <c r="AY80" s="240">
        <v>465.64</v>
      </c>
      <c r="AZ80" s="243">
        <v>459.13</v>
      </c>
      <c r="BB80" s="138">
        <v>458.83</v>
      </c>
    </row>
    <row r="81" spans="1:54" x14ac:dyDescent="0.6">
      <c r="A81" s="347"/>
      <c r="B81" s="349" t="s">
        <v>376</v>
      </c>
      <c r="C81" s="33" t="s">
        <v>77</v>
      </c>
      <c r="D81" s="239">
        <v>439.94</v>
      </c>
      <c r="E81" s="239">
        <v>460.64</v>
      </c>
      <c r="F81" s="239">
        <v>474.64</v>
      </c>
      <c r="G81" s="239">
        <v>416.87</v>
      </c>
      <c r="I81" s="239">
        <v>410.44</v>
      </c>
      <c r="J81" s="239">
        <v>413.9</v>
      </c>
      <c r="K81" s="239">
        <v>396.9</v>
      </c>
      <c r="L81" s="239">
        <v>404.89</v>
      </c>
      <c r="N81" s="239">
        <v>410.51</v>
      </c>
      <c r="O81" s="239">
        <v>407.72</v>
      </c>
      <c r="P81" s="239">
        <v>415.32</v>
      </c>
      <c r="Q81" s="239">
        <v>419.53</v>
      </c>
      <c r="S81" s="239">
        <v>414.03</v>
      </c>
      <c r="T81" s="239">
        <v>421.21</v>
      </c>
      <c r="U81" s="239">
        <v>425.95</v>
      </c>
      <c r="V81" s="239">
        <v>422.84</v>
      </c>
      <c r="X81" s="239">
        <v>427.06</v>
      </c>
      <c r="Y81" s="239">
        <v>420.22</v>
      </c>
      <c r="Z81" s="239">
        <v>416.15</v>
      </c>
      <c r="AA81" s="239">
        <v>425.48</v>
      </c>
      <c r="AC81" s="239">
        <v>417.47</v>
      </c>
      <c r="AD81" s="239">
        <v>414.16</v>
      </c>
      <c r="AE81" s="239">
        <v>412.45</v>
      </c>
      <c r="AF81" s="239">
        <v>415.59</v>
      </c>
      <c r="AH81" s="239">
        <v>411.46</v>
      </c>
      <c r="AI81" s="239">
        <v>410.57</v>
      </c>
      <c r="AJ81" s="239">
        <v>405.49</v>
      </c>
      <c r="AK81" s="239">
        <v>413.92</v>
      </c>
      <c r="AM81" s="239">
        <v>423.59</v>
      </c>
      <c r="AN81" s="239">
        <v>425.35</v>
      </c>
      <c r="AO81" s="239">
        <v>419.88</v>
      </c>
      <c r="AP81" s="239">
        <v>426.21</v>
      </c>
      <c r="AR81" s="239">
        <v>427.95</v>
      </c>
      <c r="AS81" s="240">
        <v>429.78</v>
      </c>
      <c r="AT81" s="240">
        <v>417.78</v>
      </c>
      <c r="AU81" s="240">
        <v>415.83</v>
      </c>
      <c r="AW81" s="240">
        <v>417.54</v>
      </c>
      <c r="AX81" s="240">
        <v>431.14</v>
      </c>
      <c r="AY81" s="240">
        <v>418.5</v>
      </c>
      <c r="AZ81" s="243">
        <v>409.51</v>
      </c>
      <c r="BB81" s="138">
        <v>409.97</v>
      </c>
    </row>
    <row r="82" spans="1:54" x14ac:dyDescent="0.6">
      <c r="A82" s="347"/>
      <c r="B82" s="349"/>
      <c r="C82" s="33" t="s">
        <v>82</v>
      </c>
      <c r="D82" s="239">
        <v>463.09</v>
      </c>
      <c r="E82" s="239">
        <v>477.8</v>
      </c>
      <c r="F82" s="239">
        <v>497.02</v>
      </c>
      <c r="G82" s="239">
        <v>432.37</v>
      </c>
      <c r="I82" s="239">
        <v>430.29</v>
      </c>
      <c r="J82" s="239">
        <v>443.94</v>
      </c>
      <c r="K82" s="239">
        <v>419.89</v>
      </c>
      <c r="L82" s="239">
        <v>429.41</v>
      </c>
      <c r="N82" s="239">
        <v>438.59</v>
      </c>
      <c r="O82" s="239">
        <v>434.83</v>
      </c>
      <c r="P82" s="239">
        <v>419.36</v>
      </c>
      <c r="Q82" s="239">
        <v>438.95</v>
      </c>
      <c r="S82" s="239">
        <v>441.38</v>
      </c>
      <c r="T82" s="239">
        <v>456.13</v>
      </c>
      <c r="U82" s="239">
        <v>451.04</v>
      </c>
      <c r="V82" s="239">
        <v>461.89</v>
      </c>
      <c r="X82" s="239">
        <v>473.42</v>
      </c>
      <c r="Y82" s="239">
        <v>458.54</v>
      </c>
      <c r="Z82" s="239">
        <v>451.65</v>
      </c>
      <c r="AA82" s="239">
        <v>460.85</v>
      </c>
      <c r="AC82" s="239">
        <v>452.66</v>
      </c>
      <c r="AD82" s="239">
        <v>453.92</v>
      </c>
      <c r="AE82" s="239">
        <v>437.59</v>
      </c>
      <c r="AF82" s="239">
        <v>446.24</v>
      </c>
      <c r="AH82" s="239">
        <v>444.75</v>
      </c>
      <c r="AI82" s="239">
        <v>454.77</v>
      </c>
      <c r="AJ82" s="239">
        <v>445.45</v>
      </c>
      <c r="AK82" s="239">
        <v>447.03</v>
      </c>
      <c r="AM82" s="239">
        <v>453.29</v>
      </c>
      <c r="AN82" s="239">
        <v>451.73</v>
      </c>
      <c r="AO82" s="239">
        <v>456.03</v>
      </c>
      <c r="AP82" s="239">
        <v>451.33</v>
      </c>
      <c r="AR82" s="239">
        <v>454.83</v>
      </c>
      <c r="AS82" s="240">
        <v>456.78</v>
      </c>
      <c r="AT82" s="240">
        <v>464.25</v>
      </c>
      <c r="AU82" s="240">
        <v>464.53</v>
      </c>
      <c r="AW82" s="240">
        <v>459.57</v>
      </c>
      <c r="AX82" s="240">
        <v>463.41</v>
      </c>
      <c r="AY82" s="240">
        <v>467.03</v>
      </c>
      <c r="AZ82" s="243">
        <v>464.63</v>
      </c>
      <c r="BB82" s="138">
        <v>459.86</v>
      </c>
    </row>
    <row r="83" spans="1:54" x14ac:dyDescent="0.6">
      <c r="A83" s="347"/>
      <c r="B83" s="349"/>
      <c r="C83" s="137" t="s">
        <v>88</v>
      </c>
      <c r="D83" s="239">
        <v>0</v>
      </c>
      <c r="E83" s="239">
        <v>0</v>
      </c>
      <c r="F83" s="239">
        <v>0</v>
      </c>
      <c r="G83" s="239">
        <v>0</v>
      </c>
      <c r="I83" s="239">
        <v>0</v>
      </c>
      <c r="J83" s="239">
        <v>0</v>
      </c>
      <c r="K83" s="239">
        <v>0</v>
      </c>
      <c r="L83" s="239">
        <v>0</v>
      </c>
      <c r="N83" s="239">
        <v>0</v>
      </c>
      <c r="O83" s="239">
        <v>0</v>
      </c>
      <c r="P83" s="239">
        <v>0</v>
      </c>
      <c r="Q83" s="239">
        <v>0</v>
      </c>
      <c r="S83" s="239">
        <v>0</v>
      </c>
      <c r="T83" s="239">
        <v>0</v>
      </c>
      <c r="U83" s="239">
        <v>0</v>
      </c>
      <c r="V83" s="239">
        <v>0</v>
      </c>
      <c r="X83" s="239">
        <v>0</v>
      </c>
      <c r="Y83" s="239">
        <v>0</v>
      </c>
      <c r="Z83" s="239">
        <v>0</v>
      </c>
      <c r="AA83" s="239">
        <v>0</v>
      </c>
      <c r="AC83" s="239">
        <v>0</v>
      </c>
      <c r="AD83" s="239">
        <v>0</v>
      </c>
      <c r="AE83" s="239">
        <v>0</v>
      </c>
      <c r="AF83" s="239">
        <v>0</v>
      </c>
      <c r="AH83" s="239">
        <v>0</v>
      </c>
      <c r="AI83" s="239">
        <v>0</v>
      </c>
      <c r="AJ83" s="239">
        <v>0</v>
      </c>
      <c r="AK83" s="239">
        <v>0</v>
      </c>
      <c r="AM83" s="239">
        <v>0</v>
      </c>
      <c r="AN83" s="239">
        <v>0</v>
      </c>
      <c r="AO83" s="239">
        <v>0</v>
      </c>
      <c r="AP83" s="239">
        <v>0</v>
      </c>
      <c r="AR83" s="239">
        <v>0</v>
      </c>
      <c r="AS83" s="239">
        <v>0</v>
      </c>
      <c r="AT83" s="239">
        <v>0</v>
      </c>
      <c r="AU83" s="239">
        <v>0</v>
      </c>
      <c r="AW83" s="239">
        <v>0</v>
      </c>
      <c r="AX83" s="239">
        <v>0</v>
      </c>
      <c r="AY83" s="239">
        <v>0</v>
      </c>
      <c r="AZ83" s="239">
        <v>0</v>
      </c>
      <c r="BB83" s="133">
        <v>0</v>
      </c>
    </row>
    <row r="84" spans="1:54" x14ac:dyDescent="0.6">
      <c r="A84" s="347"/>
      <c r="B84" s="349"/>
      <c r="C84" s="137" t="s">
        <v>89</v>
      </c>
      <c r="D84" s="239">
        <v>492.47</v>
      </c>
      <c r="E84" s="239">
        <v>498.45</v>
      </c>
      <c r="F84" s="239">
        <v>504.99</v>
      </c>
      <c r="G84" s="239">
        <v>436.16</v>
      </c>
      <c r="I84" s="239">
        <v>433.74</v>
      </c>
      <c r="J84" s="239">
        <v>441.59</v>
      </c>
      <c r="K84" s="239">
        <v>430.88</v>
      </c>
      <c r="L84" s="239">
        <v>432.36</v>
      </c>
      <c r="N84" s="239">
        <v>436.79</v>
      </c>
      <c r="O84" s="239">
        <v>404.88</v>
      </c>
      <c r="P84" s="239">
        <v>396.61</v>
      </c>
      <c r="Q84" s="239">
        <v>419.05</v>
      </c>
      <c r="S84" s="239">
        <v>425.11</v>
      </c>
      <c r="T84" s="239">
        <v>445.54</v>
      </c>
      <c r="U84" s="239">
        <v>439.65</v>
      </c>
      <c r="V84" s="239">
        <v>434.36</v>
      </c>
      <c r="X84" s="239">
        <v>434.65</v>
      </c>
      <c r="Y84" s="239">
        <v>427.56</v>
      </c>
      <c r="Z84" s="239">
        <v>421.78</v>
      </c>
      <c r="AA84" s="239">
        <v>423.22</v>
      </c>
      <c r="AC84" s="239">
        <v>431.36</v>
      </c>
      <c r="AD84" s="239">
        <v>432.03</v>
      </c>
      <c r="AE84" s="239">
        <v>422.99</v>
      </c>
      <c r="AF84" s="239">
        <v>422.17</v>
      </c>
      <c r="AH84" s="239">
        <v>419.18</v>
      </c>
      <c r="AI84" s="239">
        <v>426.98</v>
      </c>
      <c r="AJ84" s="239">
        <v>430.58</v>
      </c>
      <c r="AK84" s="239">
        <v>423.9</v>
      </c>
      <c r="AM84" s="239">
        <v>429.76</v>
      </c>
      <c r="AN84" s="239">
        <v>427.97</v>
      </c>
      <c r="AO84" s="239">
        <v>435.03</v>
      </c>
      <c r="AP84" s="239">
        <v>442.46</v>
      </c>
      <c r="AR84" s="239">
        <v>446.7</v>
      </c>
      <c r="AS84" s="240">
        <v>436.53</v>
      </c>
      <c r="AT84" s="240">
        <v>445.8</v>
      </c>
      <c r="AU84" s="240">
        <v>429.96</v>
      </c>
      <c r="AW84" s="240">
        <v>426.21</v>
      </c>
      <c r="AX84" s="240">
        <v>442.71</v>
      </c>
      <c r="AY84" s="240">
        <v>422.49</v>
      </c>
      <c r="AZ84" s="243">
        <v>405.64</v>
      </c>
      <c r="BB84" s="138">
        <v>404.4</v>
      </c>
    </row>
    <row r="85" spans="1:54" x14ac:dyDescent="0.6">
      <c r="A85" s="347"/>
      <c r="B85" s="349"/>
      <c r="C85" s="137" t="s">
        <v>97</v>
      </c>
      <c r="D85" s="239">
        <v>483.52</v>
      </c>
      <c r="E85" s="239">
        <v>491.18</v>
      </c>
      <c r="F85" s="239">
        <v>502.57</v>
      </c>
      <c r="G85" s="239">
        <v>459.79</v>
      </c>
      <c r="I85" s="239">
        <v>455.27</v>
      </c>
      <c r="J85" s="239">
        <v>475.82</v>
      </c>
      <c r="K85" s="239">
        <v>451.18</v>
      </c>
      <c r="L85" s="239">
        <v>459.88</v>
      </c>
      <c r="N85" s="239">
        <v>469.12</v>
      </c>
      <c r="O85" s="239">
        <v>442.52</v>
      </c>
      <c r="P85" s="239">
        <v>425.3</v>
      </c>
      <c r="Q85" s="239">
        <v>447.38</v>
      </c>
      <c r="S85" s="239">
        <v>451.06</v>
      </c>
      <c r="T85" s="239">
        <v>460.04</v>
      </c>
      <c r="U85" s="239">
        <v>447.55</v>
      </c>
      <c r="V85" s="239">
        <v>457.04</v>
      </c>
      <c r="X85" s="239">
        <v>478.46</v>
      </c>
      <c r="Y85" s="239">
        <v>463.4</v>
      </c>
      <c r="Z85" s="239">
        <v>462.14</v>
      </c>
      <c r="AA85" s="239">
        <v>464.52</v>
      </c>
      <c r="AC85" s="239">
        <v>465.49</v>
      </c>
      <c r="AD85" s="239">
        <v>457.63</v>
      </c>
      <c r="AE85" s="239">
        <v>443.46</v>
      </c>
      <c r="AF85" s="239">
        <v>457.22</v>
      </c>
      <c r="AH85" s="239">
        <v>451.88</v>
      </c>
      <c r="AI85" s="239">
        <v>467.49</v>
      </c>
      <c r="AJ85" s="239">
        <v>456.88</v>
      </c>
      <c r="AK85" s="239">
        <v>466.5</v>
      </c>
      <c r="AM85" s="239">
        <v>461.47</v>
      </c>
      <c r="AN85" s="239">
        <v>470.07</v>
      </c>
      <c r="AO85" s="239">
        <v>536.80999999999995</v>
      </c>
      <c r="AP85" s="239">
        <v>477.07</v>
      </c>
      <c r="AR85" s="239">
        <v>478.24</v>
      </c>
      <c r="AS85" s="240">
        <v>479.64</v>
      </c>
      <c r="AT85" s="240">
        <v>483.38</v>
      </c>
      <c r="AU85" s="240">
        <v>486.99</v>
      </c>
      <c r="AW85" s="240">
        <v>475.97</v>
      </c>
      <c r="AX85" s="240">
        <v>523.4</v>
      </c>
      <c r="AY85" s="240">
        <v>504.63</v>
      </c>
      <c r="AZ85" s="243">
        <v>479.81</v>
      </c>
      <c r="BB85" s="138">
        <v>468.86</v>
      </c>
    </row>
    <row r="86" spans="1:54" x14ac:dyDescent="0.6">
      <c r="A86" s="347"/>
      <c r="B86" s="349" t="s">
        <v>377</v>
      </c>
      <c r="C86" s="137" t="s">
        <v>75</v>
      </c>
      <c r="D86" s="239">
        <v>456.22</v>
      </c>
      <c r="E86" s="239">
        <v>458.95</v>
      </c>
      <c r="F86" s="239">
        <v>472.59</v>
      </c>
      <c r="G86" s="239">
        <v>421.63</v>
      </c>
      <c r="I86" s="239">
        <v>420.28</v>
      </c>
      <c r="J86" s="239">
        <v>412.93</v>
      </c>
      <c r="K86" s="239">
        <v>413.36</v>
      </c>
      <c r="L86" s="239">
        <v>416.76</v>
      </c>
      <c r="N86" s="239">
        <v>412.47</v>
      </c>
      <c r="O86" s="239">
        <v>407.02</v>
      </c>
      <c r="P86" s="239">
        <v>391.96</v>
      </c>
      <c r="Q86" s="239">
        <v>394.35</v>
      </c>
      <c r="S86" s="239">
        <v>391.85</v>
      </c>
      <c r="T86" s="239">
        <v>396.07</v>
      </c>
      <c r="U86" s="239">
        <v>396.77</v>
      </c>
      <c r="V86" s="239">
        <v>378.01</v>
      </c>
      <c r="X86" s="239">
        <v>379.23</v>
      </c>
      <c r="Y86" s="239">
        <v>382.88</v>
      </c>
      <c r="Z86" s="239">
        <v>383.82</v>
      </c>
      <c r="AA86" s="239">
        <v>383.54</v>
      </c>
      <c r="AC86" s="239">
        <v>382.31</v>
      </c>
      <c r="AD86" s="239">
        <v>384</v>
      </c>
      <c r="AE86" s="239">
        <v>394.54</v>
      </c>
      <c r="AF86" s="239">
        <v>390.65</v>
      </c>
      <c r="AH86" s="239">
        <v>395.29</v>
      </c>
      <c r="AI86" s="239">
        <v>394.99</v>
      </c>
      <c r="AJ86" s="239">
        <v>391.16</v>
      </c>
      <c r="AK86" s="239">
        <v>393.27</v>
      </c>
      <c r="AM86" s="239">
        <v>394.1</v>
      </c>
      <c r="AN86" s="239">
        <v>396.74</v>
      </c>
      <c r="AO86" s="239">
        <v>389.11</v>
      </c>
      <c r="AP86" s="239">
        <v>390.3</v>
      </c>
      <c r="AR86" s="239">
        <v>390.7</v>
      </c>
      <c r="AS86" s="240">
        <v>387.07</v>
      </c>
      <c r="AT86" s="240">
        <v>387.24</v>
      </c>
      <c r="AU86" s="240">
        <v>386.02</v>
      </c>
      <c r="AW86" s="240">
        <v>390.94</v>
      </c>
      <c r="AX86" s="240">
        <v>423.82</v>
      </c>
      <c r="AY86" s="240">
        <v>408.61</v>
      </c>
      <c r="AZ86" s="243">
        <v>408.42</v>
      </c>
      <c r="BB86" s="138">
        <v>411.21</v>
      </c>
    </row>
    <row r="87" spans="1:54" x14ac:dyDescent="0.6">
      <c r="A87" s="347"/>
      <c r="B87" s="349"/>
      <c r="C87" s="33" t="s">
        <v>76</v>
      </c>
      <c r="D87" s="239">
        <v>443.53</v>
      </c>
      <c r="E87" s="239">
        <v>464.49</v>
      </c>
      <c r="F87" s="239">
        <v>466.36</v>
      </c>
      <c r="G87" s="239">
        <v>443.26</v>
      </c>
      <c r="I87" s="239">
        <v>441.18</v>
      </c>
      <c r="J87" s="239">
        <v>420.88</v>
      </c>
      <c r="K87" s="239">
        <v>416.47</v>
      </c>
      <c r="L87" s="239">
        <v>420.01</v>
      </c>
      <c r="N87" s="239">
        <v>407.77</v>
      </c>
      <c r="O87" s="239">
        <v>410.19</v>
      </c>
      <c r="P87" s="239">
        <v>388.98</v>
      </c>
      <c r="Q87" s="239">
        <v>385.8</v>
      </c>
      <c r="S87" s="239">
        <v>383.2</v>
      </c>
      <c r="T87" s="239">
        <v>392.59</v>
      </c>
      <c r="U87" s="239">
        <v>388.69</v>
      </c>
      <c r="V87" s="239">
        <v>389.89</v>
      </c>
      <c r="X87" s="239">
        <v>395.72</v>
      </c>
      <c r="Y87" s="239">
        <v>399.56</v>
      </c>
      <c r="Z87" s="239">
        <v>397.57</v>
      </c>
      <c r="AA87" s="239">
        <v>397.62</v>
      </c>
      <c r="AC87" s="239">
        <v>394.02</v>
      </c>
      <c r="AD87" s="239">
        <v>402.17</v>
      </c>
      <c r="AE87" s="239">
        <v>387.4</v>
      </c>
      <c r="AF87" s="239">
        <v>379.08</v>
      </c>
      <c r="AH87" s="239">
        <v>384.05</v>
      </c>
      <c r="AI87" s="239">
        <v>362.38</v>
      </c>
      <c r="AJ87" s="239">
        <v>380.15</v>
      </c>
      <c r="AK87" s="239">
        <v>381.41</v>
      </c>
      <c r="AM87" s="239">
        <v>382.85</v>
      </c>
      <c r="AN87" s="239">
        <v>384.63</v>
      </c>
      <c r="AO87" s="239">
        <v>379.53</v>
      </c>
      <c r="AP87" s="239">
        <v>383.87</v>
      </c>
      <c r="AR87" s="239">
        <v>392.09</v>
      </c>
      <c r="AS87" s="240">
        <v>378.95</v>
      </c>
      <c r="AT87" s="240">
        <v>389.33</v>
      </c>
      <c r="AU87" s="240">
        <v>381.91</v>
      </c>
      <c r="AW87" s="240">
        <v>382.14</v>
      </c>
      <c r="AX87" s="240">
        <v>439.3</v>
      </c>
      <c r="AY87" s="240">
        <v>423.39</v>
      </c>
      <c r="AZ87" s="243">
        <v>416.5</v>
      </c>
      <c r="BB87" s="138">
        <v>408.77</v>
      </c>
    </row>
    <row r="88" spans="1:54" x14ac:dyDescent="0.6">
      <c r="A88" s="347"/>
      <c r="B88" s="349"/>
      <c r="C88" s="33" t="s">
        <v>79</v>
      </c>
      <c r="D88" s="239">
        <v>449.59</v>
      </c>
      <c r="E88" s="239">
        <v>460.54</v>
      </c>
      <c r="F88" s="239">
        <v>461.35</v>
      </c>
      <c r="G88" s="239">
        <v>443.72</v>
      </c>
      <c r="I88" s="239">
        <v>436.75</v>
      </c>
      <c r="J88" s="239">
        <v>437.9</v>
      </c>
      <c r="K88" s="239">
        <v>435.64</v>
      </c>
      <c r="L88" s="239">
        <v>435.96</v>
      </c>
      <c r="N88" s="239">
        <v>428.32</v>
      </c>
      <c r="O88" s="239">
        <v>432.44</v>
      </c>
      <c r="P88" s="239">
        <v>383.86</v>
      </c>
      <c r="Q88" s="239">
        <v>386.46</v>
      </c>
      <c r="S88" s="239">
        <v>390.93</v>
      </c>
      <c r="T88" s="239">
        <v>393.17</v>
      </c>
      <c r="U88" s="239">
        <v>390.41</v>
      </c>
      <c r="V88" s="239">
        <v>388.41</v>
      </c>
      <c r="X88" s="239">
        <v>393.12</v>
      </c>
      <c r="Y88" s="239">
        <v>398.48</v>
      </c>
      <c r="Z88" s="239">
        <v>399.51</v>
      </c>
      <c r="AA88" s="239">
        <v>395.76</v>
      </c>
      <c r="AC88" s="239">
        <v>399.43</v>
      </c>
      <c r="AD88" s="239">
        <v>407.97</v>
      </c>
      <c r="AE88" s="239">
        <v>408.2</v>
      </c>
      <c r="AF88" s="239">
        <v>401.51</v>
      </c>
      <c r="AH88" s="239">
        <v>397.89</v>
      </c>
      <c r="AI88" s="239">
        <v>382.53</v>
      </c>
      <c r="AJ88" s="239">
        <v>377.95</v>
      </c>
      <c r="AK88" s="239">
        <v>397.98</v>
      </c>
      <c r="AM88" s="239">
        <v>403.53</v>
      </c>
      <c r="AN88" s="239">
        <v>403.23</v>
      </c>
      <c r="AO88" s="239">
        <v>403.53</v>
      </c>
      <c r="AP88" s="239">
        <v>399.13</v>
      </c>
      <c r="AR88" s="239">
        <v>417.23</v>
      </c>
      <c r="AS88" s="240">
        <v>416.62</v>
      </c>
      <c r="AT88" s="240">
        <v>416.25</v>
      </c>
      <c r="AU88" s="240">
        <v>412.77</v>
      </c>
      <c r="AW88" s="240">
        <v>415.05</v>
      </c>
      <c r="AX88" s="240">
        <v>420.98</v>
      </c>
      <c r="AY88" s="240">
        <v>405.65</v>
      </c>
      <c r="AZ88" s="243">
        <v>408.08</v>
      </c>
      <c r="BB88" s="138">
        <v>405.93</v>
      </c>
    </row>
    <row r="89" spans="1:54" x14ac:dyDescent="0.6">
      <c r="A89" s="347"/>
      <c r="B89" s="349"/>
      <c r="C89" s="33" t="s">
        <v>81</v>
      </c>
      <c r="D89" s="239">
        <v>465.72</v>
      </c>
      <c r="E89" s="239">
        <v>474.8</v>
      </c>
      <c r="F89" s="239">
        <v>476.36</v>
      </c>
      <c r="G89" s="239">
        <v>443.14</v>
      </c>
      <c r="I89" s="239">
        <v>433.59</v>
      </c>
      <c r="J89" s="239">
        <v>431.13</v>
      </c>
      <c r="K89" s="239">
        <v>425.83</v>
      </c>
      <c r="L89" s="239">
        <v>419.58</v>
      </c>
      <c r="N89" s="239">
        <v>416.3</v>
      </c>
      <c r="O89" s="239">
        <v>407.56</v>
      </c>
      <c r="P89" s="239">
        <v>423.66</v>
      </c>
      <c r="Q89" s="239">
        <v>428.29</v>
      </c>
      <c r="S89" s="239">
        <v>431.49</v>
      </c>
      <c r="T89" s="239">
        <v>432.9</v>
      </c>
      <c r="U89" s="239">
        <v>429.07</v>
      </c>
      <c r="V89" s="239">
        <v>435.49</v>
      </c>
      <c r="X89" s="239">
        <v>435.8</v>
      </c>
      <c r="Y89" s="239">
        <v>432.63</v>
      </c>
      <c r="Z89" s="239">
        <v>427.88</v>
      </c>
      <c r="AA89" s="239">
        <v>422.67</v>
      </c>
      <c r="AC89" s="239">
        <v>424.67</v>
      </c>
      <c r="AD89" s="239">
        <v>434.04</v>
      </c>
      <c r="AE89" s="239">
        <v>428.74</v>
      </c>
      <c r="AF89" s="239">
        <v>422.11</v>
      </c>
      <c r="AH89" s="239">
        <v>411.94</v>
      </c>
      <c r="AI89" s="239">
        <v>415.81</v>
      </c>
      <c r="AJ89" s="239">
        <v>409.37</v>
      </c>
      <c r="AK89" s="239">
        <v>407.08</v>
      </c>
      <c r="AM89" s="239">
        <v>422.59</v>
      </c>
      <c r="AN89" s="239">
        <v>418.31</v>
      </c>
      <c r="AO89" s="239">
        <v>421.35</v>
      </c>
      <c r="AP89" s="239">
        <v>416.9</v>
      </c>
      <c r="AR89" s="239">
        <v>433.17</v>
      </c>
      <c r="AS89" s="240">
        <v>419.79</v>
      </c>
      <c r="AT89" s="240">
        <v>421.04</v>
      </c>
      <c r="AU89" s="240">
        <v>416.61</v>
      </c>
      <c r="AW89" s="240">
        <v>419.94</v>
      </c>
      <c r="AX89" s="240">
        <v>480.06</v>
      </c>
      <c r="AY89" s="240">
        <v>480.47</v>
      </c>
      <c r="AZ89" s="243">
        <v>484.6</v>
      </c>
      <c r="BB89" s="138">
        <v>473.54</v>
      </c>
    </row>
    <row r="90" spans="1:54" x14ac:dyDescent="0.6">
      <c r="A90" s="347"/>
      <c r="B90" s="349"/>
      <c r="C90" s="129" t="s">
        <v>94</v>
      </c>
      <c r="D90" s="239">
        <v>448.65</v>
      </c>
      <c r="E90" s="239">
        <v>455.52</v>
      </c>
      <c r="F90" s="239">
        <v>457.71</v>
      </c>
      <c r="G90" s="239">
        <v>430.93</v>
      </c>
      <c r="I90" s="239">
        <v>418.88</v>
      </c>
      <c r="J90" s="239">
        <v>415.28</v>
      </c>
      <c r="K90" s="239">
        <v>412.5</v>
      </c>
      <c r="L90" s="239">
        <v>409.78</v>
      </c>
      <c r="N90" s="239">
        <v>407.73</v>
      </c>
      <c r="O90" s="239">
        <v>404.12</v>
      </c>
      <c r="P90" s="239">
        <v>411.55</v>
      </c>
      <c r="Q90" s="239">
        <v>407.38</v>
      </c>
      <c r="S90" s="239">
        <v>409.97</v>
      </c>
      <c r="T90" s="239">
        <v>413.69</v>
      </c>
      <c r="U90" s="239">
        <v>407.01</v>
      </c>
      <c r="V90" s="239">
        <v>409.22</v>
      </c>
      <c r="X90" s="239">
        <v>412.33</v>
      </c>
      <c r="Y90" s="239">
        <v>413.92</v>
      </c>
      <c r="Z90" s="239">
        <v>411.48</v>
      </c>
      <c r="AA90" s="239">
        <v>412.75</v>
      </c>
      <c r="AC90" s="239">
        <v>413.12</v>
      </c>
      <c r="AD90" s="239">
        <v>421.4</v>
      </c>
      <c r="AE90" s="239">
        <v>417.54</v>
      </c>
      <c r="AF90" s="239">
        <v>407.13</v>
      </c>
      <c r="AH90" s="239">
        <v>405.76</v>
      </c>
      <c r="AI90" s="239">
        <v>408.9</v>
      </c>
      <c r="AJ90" s="239">
        <v>407.15</v>
      </c>
      <c r="AK90" s="239">
        <v>409.76</v>
      </c>
      <c r="AM90" s="239">
        <v>410.12</v>
      </c>
      <c r="AN90" s="239">
        <v>410.62</v>
      </c>
      <c r="AO90" s="239">
        <v>410.83</v>
      </c>
      <c r="AP90" s="239">
        <v>405.27</v>
      </c>
      <c r="AR90" s="239">
        <v>416.77</v>
      </c>
      <c r="AS90" s="240">
        <v>413.93</v>
      </c>
      <c r="AT90" s="240">
        <v>413.48</v>
      </c>
      <c r="AU90" s="240">
        <v>413.35</v>
      </c>
      <c r="AW90" s="240">
        <v>413.35</v>
      </c>
      <c r="AX90" s="240">
        <v>474.76</v>
      </c>
      <c r="AY90" s="240">
        <v>461.27</v>
      </c>
      <c r="AZ90" s="243">
        <v>459.51</v>
      </c>
      <c r="BB90" s="138">
        <v>453.02</v>
      </c>
    </row>
    <row r="91" spans="1:54" x14ac:dyDescent="0.6">
      <c r="A91" s="347"/>
      <c r="B91" s="349"/>
      <c r="C91" s="33" t="s">
        <v>93</v>
      </c>
      <c r="D91" s="239">
        <v>421.68</v>
      </c>
      <c r="E91" s="239">
        <v>431.73</v>
      </c>
      <c r="F91" s="239">
        <v>434.47</v>
      </c>
      <c r="G91" s="239">
        <v>397.13</v>
      </c>
      <c r="I91" s="239">
        <v>400.84</v>
      </c>
      <c r="J91" s="239">
        <v>396.72</v>
      </c>
      <c r="K91" s="239">
        <v>396.22</v>
      </c>
      <c r="L91" s="239">
        <v>400.53</v>
      </c>
      <c r="N91" s="239">
        <v>390.88</v>
      </c>
      <c r="O91" s="239">
        <v>384.42</v>
      </c>
      <c r="P91" s="239">
        <v>397.57</v>
      </c>
      <c r="Q91" s="239">
        <v>385.59</v>
      </c>
      <c r="S91" s="239">
        <v>382.74</v>
      </c>
      <c r="T91" s="239">
        <v>398.76</v>
      </c>
      <c r="U91" s="239">
        <v>402.13</v>
      </c>
      <c r="V91" s="239">
        <v>408.88</v>
      </c>
      <c r="X91" s="239">
        <v>407.42</v>
      </c>
      <c r="Y91" s="239">
        <v>411.97</v>
      </c>
      <c r="Z91" s="239">
        <v>400.44</v>
      </c>
      <c r="AA91" s="239">
        <v>387.04</v>
      </c>
      <c r="AC91" s="239">
        <v>385.92</v>
      </c>
      <c r="AD91" s="239">
        <v>386.96</v>
      </c>
      <c r="AE91" s="239">
        <v>382.44</v>
      </c>
      <c r="AF91" s="239">
        <v>378.4</v>
      </c>
      <c r="AH91" s="239">
        <v>378.15</v>
      </c>
      <c r="AI91" s="239">
        <v>385.65</v>
      </c>
      <c r="AJ91" s="239">
        <v>373.93</v>
      </c>
      <c r="AK91" s="239">
        <v>384.89</v>
      </c>
      <c r="AM91" s="239">
        <v>396.82</v>
      </c>
      <c r="AN91" s="239">
        <v>395.98</v>
      </c>
      <c r="AO91" s="239">
        <v>393.95</v>
      </c>
      <c r="AP91" s="239">
        <v>395.17</v>
      </c>
      <c r="AR91" s="239">
        <v>391.92</v>
      </c>
      <c r="AS91" s="240">
        <v>397.14</v>
      </c>
      <c r="AT91" s="240">
        <v>383.96</v>
      </c>
      <c r="AU91" s="240">
        <v>374.15</v>
      </c>
      <c r="AW91" s="240">
        <v>380.16</v>
      </c>
      <c r="AX91" s="240">
        <v>434.6</v>
      </c>
      <c r="AY91" s="240">
        <v>411.29</v>
      </c>
      <c r="AZ91" s="243">
        <v>409.06</v>
      </c>
      <c r="BB91" s="138">
        <v>412.42</v>
      </c>
    </row>
    <row r="92" spans="1:54" x14ac:dyDescent="0.6">
      <c r="A92" s="347"/>
      <c r="B92" s="349"/>
      <c r="C92" s="33" t="s">
        <v>98</v>
      </c>
      <c r="D92" s="239">
        <v>0</v>
      </c>
      <c r="E92" s="239">
        <v>0</v>
      </c>
      <c r="F92" s="239">
        <v>0</v>
      </c>
      <c r="G92" s="239">
        <v>0</v>
      </c>
      <c r="I92" s="239">
        <v>0</v>
      </c>
      <c r="J92" s="239">
        <v>0</v>
      </c>
      <c r="K92" s="239">
        <v>0</v>
      </c>
      <c r="L92" s="239">
        <v>0</v>
      </c>
      <c r="N92" s="239">
        <v>0</v>
      </c>
      <c r="O92" s="239">
        <v>0</v>
      </c>
      <c r="P92" s="239">
        <v>0</v>
      </c>
      <c r="Q92" s="239">
        <v>0</v>
      </c>
      <c r="S92" s="239">
        <v>0</v>
      </c>
      <c r="T92" s="239">
        <v>0</v>
      </c>
      <c r="U92" s="239">
        <v>0</v>
      </c>
      <c r="V92" s="239">
        <v>0</v>
      </c>
      <c r="X92" s="239">
        <v>0</v>
      </c>
      <c r="Y92" s="239">
        <v>0</v>
      </c>
      <c r="Z92" s="239">
        <v>0</v>
      </c>
      <c r="AA92" s="239">
        <v>0</v>
      </c>
      <c r="AC92" s="239">
        <v>0</v>
      </c>
      <c r="AD92" s="239">
        <v>0</v>
      </c>
      <c r="AE92" s="239">
        <v>0</v>
      </c>
      <c r="AF92" s="239">
        <v>0</v>
      </c>
      <c r="AH92" s="239">
        <v>0</v>
      </c>
      <c r="AI92" s="239">
        <v>0</v>
      </c>
      <c r="AJ92" s="239">
        <v>0</v>
      </c>
      <c r="AK92" s="239">
        <v>0</v>
      </c>
      <c r="AM92" s="239">
        <v>0</v>
      </c>
      <c r="AN92" s="239">
        <v>0</v>
      </c>
      <c r="AO92" s="239">
        <v>0</v>
      </c>
      <c r="AP92" s="239">
        <v>0</v>
      </c>
      <c r="AR92" s="239">
        <v>0</v>
      </c>
      <c r="AS92" s="239">
        <v>0</v>
      </c>
      <c r="AT92" s="239">
        <v>0</v>
      </c>
      <c r="AU92" s="239">
        <v>0</v>
      </c>
      <c r="AW92" s="239">
        <v>0</v>
      </c>
      <c r="AX92" s="239">
        <v>0</v>
      </c>
      <c r="AY92" s="239">
        <v>0</v>
      </c>
      <c r="AZ92" s="239">
        <v>0</v>
      </c>
      <c r="BB92" s="133">
        <v>0</v>
      </c>
    </row>
    <row r="93" spans="1:54" x14ac:dyDescent="0.6">
      <c r="A93" s="347" t="s">
        <v>243</v>
      </c>
      <c r="B93" s="349" t="s">
        <v>369</v>
      </c>
      <c r="C93" s="236" t="s">
        <v>38</v>
      </c>
      <c r="D93" s="245">
        <f>SUM(D94:D120)</f>
        <v>4813.78</v>
      </c>
      <c r="E93" s="245">
        <f t="shared" ref="E93:BB93" si="15">SUM(E94:E120)</f>
        <v>4906.0300000000007</v>
      </c>
      <c r="F93" s="245">
        <f t="shared" si="15"/>
        <v>4968.99</v>
      </c>
      <c r="G93" s="245">
        <f t="shared" si="15"/>
        <v>4539.7199999999993</v>
      </c>
      <c r="I93" s="245">
        <f t="shared" si="15"/>
        <v>4563.7800000000007</v>
      </c>
      <c r="J93" s="245">
        <f t="shared" si="15"/>
        <v>4619.8500000000004</v>
      </c>
      <c r="K93" s="245">
        <f t="shared" si="15"/>
        <v>4631.3500000000004</v>
      </c>
      <c r="L93" s="245">
        <f t="shared" si="15"/>
        <v>4693.29</v>
      </c>
      <c r="N93" s="245">
        <f t="shared" si="15"/>
        <v>4739.24</v>
      </c>
      <c r="O93" s="245">
        <f t="shared" si="15"/>
        <v>4698.79</v>
      </c>
      <c r="P93" s="245">
        <f t="shared" si="15"/>
        <v>4710.3399999999992</v>
      </c>
      <c r="Q93" s="245">
        <f t="shared" si="15"/>
        <v>4680.8</v>
      </c>
      <c r="S93" s="245">
        <f t="shared" si="15"/>
        <v>4723.3</v>
      </c>
      <c r="T93" s="245">
        <f t="shared" si="15"/>
        <v>4720.2599999999993</v>
      </c>
      <c r="U93" s="245">
        <f t="shared" si="15"/>
        <v>4705.1499999999996</v>
      </c>
      <c r="V93" s="245">
        <f t="shared" si="15"/>
        <v>4741.8500000000004</v>
      </c>
      <c r="X93" s="245">
        <f t="shared" si="15"/>
        <v>4770.6399999999994</v>
      </c>
      <c r="Y93" s="245">
        <f t="shared" si="15"/>
        <v>4798.18</v>
      </c>
      <c r="Z93" s="245">
        <f t="shared" si="15"/>
        <v>4812.2300000000005</v>
      </c>
      <c r="AA93" s="245">
        <f t="shared" si="15"/>
        <v>4797.0099999999993</v>
      </c>
      <c r="AC93" s="245">
        <f t="shared" si="15"/>
        <v>4900.4699999999993</v>
      </c>
      <c r="AD93" s="245">
        <f t="shared" si="15"/>
        <v>4982.4900000000007</v>
      </c>
      <c r="AE93" s="245">
        <f t="shared" si="15"/>
        <v>4951.7899999999991</v>
      </c>
      <c r="AF93" s="245">
        <f t="shared" si="15"/>
        <v>6885.03</v>
      </c>
      <c r="AH93" s="245">
        <f t="shared" si="15"/>
        <v>6800.64</v>
      </c>
      <c r="AI93" s="245">
        <f t="shared" si="15"/>
        <v>7218.3499999999985</v>
      </c>
      <c r="AJ93" s="245">
        <f t="shared" si="15"/>
        <v>7175.64</v>
      </c>
      <c r="AK93" s="245">
        <f t="shared" si="15"/>
        <v>7702.0700000000006</v>
      </c>
      <c r="AM93" s="245">
        <f t="shared" si="15"/>
        <v>7827.4400000000005</v>
      </c>
      <c r="AN93" s="245">
        <f t="shared" si="15"/>
        <v>7792.12</v>
      </c>
      <c r="AO93" s="245">
        <f t="shared" si="15"/>
        <v>7790.3</v>
      </c>
      <c r="AP93" s="245">
        <f t="shared" si="15"/>
        <v>7903.369999999999</v>
      </c>
      <c r="AR93" s="245">
        <f t="shared" si="15"/>
        <v>7850.2699999999995</v>
      </c>
      <c r="AS93" s="245">
        <f t="shared" si="15"/>
        <v>7744.08</v>
      </c>
      <c r="AT93" s="245">
        <f t="shared" si="15"/>
        <v>7709.22</v>
      </c>
      <c r="AU93" s="245">
        <f t="shared" si="15"/>
        <v>7648.5499999999993</v>
      </c>
      <c r="AW93" s="245">
        <f t="shared" si="15"/>
        <v>7623.7400000000007</v>
      </c>
      <c r="AX93" s="245">
        <f t="shared" si="15"/>
        <v>7652.81</v>
      </c>
      <c r="AY93" s="245">
        <f t="shared" si="15"/>
        <v>7483.2300000000005</v>
      </c>
      <c r="AZ93" s="245">
        <f t="shared" si="15"/>
        <v>7414.97</v>
      </c>
      <c r="BB93" s="245">
        <f t="shared" si="15"/>
        <v>7375.3200000000006</v>
      </c>
    </row>
    <row r="94" spans="1:54" x14ac:dyDescent="0.6">
      <c r="A94" s="347"/>
      <c r="B94" s="349"/>
      <c r="C94" s="137" t="s">
        <v>395</v>
      </c>
      <c r="D94" s="239">
        <v>0</v>
      </c>
      <c r="E94" s="239">
        <v>0</v>
      </c>
      <c r="F94" s="239">
        <v>0</v>
      </c>
      <c r="G94" s="239">
        <v>0</v>
      </c>
      <c r="I94" s="239">
        <v>0</v>
      </c>
      <c r="J94" s="239">
        <v>0</v>
      </c>
      <c r="K94" s="239">
        <v>0</v>
      </c>
      <c r="L94" s="239">
        <v>0</v>
      </c>
      <c r="N94" s="239">
        <v>0</v>
      </c>
      <c r="O94" s="239">
        <v>0</v>
      </c>
      <c r="P94" s="239">
        <v>0</v>
      </c>
      <c r="Q94" s="239">
        <v>0</v>
      </c>
      <c r="S94" s="239">
        <v>0</v>
      </c>
      <c r="T94" s="239">
        <v>0</v>
      </c>
      <c r="U94" s="239">
        <v>0</v>
      </c>
      <c r="V94" s="239">
        <v>0</v>
      </c>
      <c r="X94" s="239">
        <v>0</v>
      </c>
      <c r="Y94" s="239">
        <v>0</v>
      </c>
      <c r="Z94" s="239">
        <v>0</v>
      </c>
      <c r="AA94" s="239">
        <v>0</v>
      </c>
      <c r="AC94" s="239">
        <v>0</v>
      </c>
      <c r="AD94" s="239">
        <v>0</v>
      </c>
      <c r="AE94" s="239">
        <v>0</v>
      </c>
      <c r="AF94" s="239">
        <v>0</v>
      </c>
      <c r="AH94" s="239">
        <v>0</v>
      </c>
      <c r="AI94" s="239">
        <v>0</v>
      </c>
      <c r="AJ94" s="239">
        <v>0</v>
      </c>
      <c r="AK94" s="239">
        <v>0</v>
      </c>
      <c r="AM94" s="239">
        <v>0</v>
      </c>
      <c r="AN94" s="239">
        <v>0</v>
      </c>
      <c r="AO94" s="239">
        <v>0</v>
      </c>
      <c r="AP94" s="239">
        <v>0</v>
      </c>
      <c r="AR94" s="239">
        <v>0</v>
      </c>
      <c r="AS94" s="239">
        <v>0</v>
      </c>
      <c r="AT94" s="239">
        <v>0</v>
      </c>
      <c r="AU94" s="239">
        <v>0</v>
      </c>
      <c r="AW94" s="239">
        <v>0</v>
      </c>
      <c r="AX94" s="239">
        <v>0</v>
      </c>
      <c r="AY94" s="239">
        <v>0</v>
      </c>
      <c r="AZ94" s="239">
        <v>0</v>
      </c>
      <c r="BB94" s="133">
        <v>0</v>
      </c>
    </row>
    <row r="95" spans="1:54" x14ac:dyDescent="0.6">
      <c r="A95" s="347"/>
      <c r="B95" s="349"/>
      <c r="C95" s="137" t="s">
        <v>163</v>
      </c>
      <c r="D95" s="239">
        <v>460.05</v>
      </c>
      <c r="E95" s="239">
        <v>474.43</v>
      </c>
      <c r="F95" s="239">
        <v>481.87</v>
      </c>
      <c r="G95" s="239">
        <v>409.88</v>
      </c>
      <c r="I95" s="239">
        <v>420.34</v>
      </c>
      <c r="J95" s="239">
        <v>410.89</v>
      </c>
      <c r="K95" s="239">
        <v>411.59</v>
      </c>
      <c r="L95" s="239">
        <v>421.18</v>
      </c>
      <c r="N95" s="239">
        <v>417.53</v>
      </c>
      <c r="O95" s="239">
        <v>427.32</v>
      </c>
      <c r="P95" s="239">
        <v>423.08</v>
      </c>
      <c r="Q95" s="239">
        <v>417.59</v>
      </c>
      <c r="S95" s="239">
        <v>425.66</v>
      </c>
      <c r="T95" s="239">
        <v>427.34</v>
      </c>
      <c r="U95" s="239">
        <v>426.83</v>
      </c>
      <c r="V95" s="239">
        <v>431.9</v>
      </c>
      <c r="X95" s="239">
        <v>429.81</v>
      </c>
      <c r="Y95" s="239">
        <v>434.53</v>
      </c>
      <c r="Z95" s="239">
        <v>426.75</v>
      </c>
      <c r="AA95" s="239">
        <v>431.38</v>
      </c>
      <c r="AC95" s="239">
        <v>447.72</v>
      </c>
      <c r="AD95" s="239">
        <v>435.97</v>
      </c>
      <c r="AE95" s="239">
        <v>435.61</v>
      </c>
      <c r="AF95" s="239">
        <v>435.1</v>
      </c>
      <c r="AH95" s="239">
        <v>441.09</v>
      </c>
      <c r="AI95" s="239">
        <v>439.07</v>
      </c>
      <c r="AJ95" s="239">
        <v>446.4</v>
      </c>
      <c r="AK95" s="239">
        <v>434.85</v>
      </c>
      <c r="AM95" s="239">
        <v>443.49</v>
      </c>
      <c r="AN95" s="239">
        <v>435.19</v>
      </c>
      <c r="AO95" s="239">
        <v>430.24</v>
      </c>
      <c r="AP95" s="239">
        <v>425.09</v>
      </c>
      <c r="AR95" s="239">
        <v>437.84</v>
      </c>
      <c r="AS95" s="240">
        <v>444.3</v>
      </c>
      <c r="AT95" s="240">
        <v>434.28</v>
      </c>
      <c r="AU95" s="240">
        <v>437.74</v>
      </c>
      <c r="AW95" s="240">
        <v>437.97</v>
      </c>
      <c r="AX95" s="240">
        <v>452.44</v>
      </c>
      <c r="AY95" s="240">
        <v>453.46</v>
      </c>
      <c r="AZ95" s="243">
        <v>444.52</v>
      </c>
      <c r="BB95" s="138">
        <v>450.23</v>
      </c>
    </row>
    <row r="96" spans="1:54" x14ac:dyDescent="0.6">
      <c r="A96" s="347"/>
      <c r="B96" s="349"/>
      <c r="C96" s="137" t="s">
        <v>164</v>
      </c>
      <c r="D96" s="239">
        <v>452.89</v>
      </c>
      <c r="E96" s="239">
        <v>458.38</v>
      </c>
      <c r="F96" s="239">
        <v>464.07</v>
      </c>
      <c r="G96" s="239">
        <v>422.01</v>
      </c>
      <c r="I96" s="239">
        <v>422.7</v>
      </c>
      <c r="J96" s="239">
        <v>428.74</v>
      </c>
      <c r="K96" s="239">
        <v>426.19</v>
      </c>
      <c r="L96" s="239">
        <v>428.62</v>
      </c>
      <c r="N96" s="239">
        <v>434.08</v>
      </c>
      <c r="O96" s="239">
        <v>427.12</v>
      </c>
      <c r="P96" s="239">
        <v>423.12</v>
      </c>
      <c r="Q96" s="239">
        <v>426.63</v>
      </c>
      <c r="S96" s="239">
        <v>429.28</v>
      </c>
      <c r="T96" s="239">
        <v>428.32</v>
      </c>
      <c r="U96" s="239">
        <v>427.57</v>
      </c>
      <c r="V96" s="239">
        <v>426.08</v>
      </c>
      <c r="X96" s="239">
        <v>434.16</v>
      </c>
      <c r="Y96" s="239">
        <v>437.52</v>
      </c>
      <c r="Z96" s="239">
        <v>440.41</v>
      </c>
      <c r="AA96" s="239">
        <v>437.62</v>
      </c>
      <c r="AC96" s="239">
        <v>437.67</v>
      </c>
      <c r="AD96" s="239">
        <v>443.22</v>
      </c>
      <c r="AE96" s="239">
        <v>441.12</v>
      </c>
      <c r="AF96" s="239">
        <v>440.12</v>
      </c>
      <c r="AH96" s="239">
        <v>429.69</v>
      </c>
      <c r="AI96" s="239">
        <v>436.17</v>
      </c>
      <c r="AJ96" s="239">
        <v>434.2</v>
      </c>
      <c r="AK96" s="239">
        <v>436.47</v>
      </c>
      <c r="AM96" s="239">
        <v>444.35</v>
      </c>
      <c r="AN96" s="239">
        <v>445</v>
      </c>
      <c r="AO96" s="239">
        <v>445.52</v>
      </c>
      <c r="AP96" s="239">
        <v>451.17</v>
      </c>
      <c r="AR96" s="239">
        <v>446.85</v>
      </c>
      <c r="AS96" s="240">
        <v>448.34</v>
      </c>
      <c r="AT96" s="240">
        <v>439.38</v>
      </c>
      <c r="AU96" s="240">
        <v>436.59</v>
      </c>
      <c r="AW96" s="240">
        <v>441.96</v>
      </c>
      <c r="AX96" s="240">
        <v>435.89</v>
      </c>
      <c r="AY96" s="240">
        <v>424.54</v>
      </c>
      <c r="AZ96" s="243">
        <v>410.31</v>
      </c>
      <c r="BB96" s="138">
        <v>407.46</v>
      </c>
    </row>
    <row r="97" spans="1:54" x14ac:dyDescent="0.6">
      <c r="A97" s="347"/>
      <c r="B97" s="349"/>
      <c r="C97" s="129" t="s">
        <v>396</v>
      </c>
      <c r="D97" s="239">
        <v>0</v>
      </c>
      <c r="E97" s="239">
        <v>0</v>
      </c>
      <c r="F97" s="239">
        <v>0</v>
      </c>
      <c r="G97" s="239">
        <v>0</v>
      </c>
      <c r="I97" s="239">
        <v>0</v>
      </c>
      <c r="J97" s="239">
        <v>0</v>
      </c>
      <c r="K97" s="239">
        <v>0</v>
      </c>
      <c r="L97" s="239">
        <v>0</v>
      </c>
      <c r="N97" s="239">
        <v>0</v>
      </c>
      <c r="O97" s="239">
        <v>0</v>
      </c>
      <c r="P97" s="239">
        <v>0</v>
      </c>
      <c r="Q97" s="239">
        <v>0</v>
      </c>
      <c r="S97" s="239">
        <v>0</v>
      </c>
      <c r="T97" s="239">
        <v>0</v>
      </c>
      <c r="U97" s="239">
        <v>0</v>
      </c>
      <c r="V97" s="239">
        <v>0</v>
      </c>
      <c r="X97" s="239">
        <v>0</v>
      </c>
      <c r="Y97" s="239">
        <v>0</v>
      </c>
      <c r="Z97" s="239">
        <v>0</v>
      </c>
      <c r="AA97" s="239">
        <v>0</v>
      </c>
      <c r="AC97" s="239">
        <v>0</v>
      </c>
      <c r="AD97" s="239">
        <v>0</v>
      </c>
      <c r="AE97" s="239">
        <v>0</v>
      </c>
      <c r="AF97" s="239">
        <v>0</v>
      </c>
      <c r="AH97" s="239">
        <v>0</v>
      </c>
      <c r="AI97" s="239">
        <v>414.38</v>
      </c>
      <c r="AJ97" s="239">
        <v>330.27</v>
      </c>
      <c r="AK97" s="239">
        <v>405.67</v>
      </c>
      <c r="AM97" s="239">
        <v>412.69</v>
      </c>
      <c r="AN97" s="239">
        <v>412.69</v>
      </c>
      <c r="AO97" s="239">
        <v>424.66</v>
      </c>
      <c r="AP97" s="239">
        <v>424.07</v>
      </c>
      <c r="AR97" s="239">
        <v>419.62</v>
      </c>
      <c r="AS97" s="240">
        <v>413.26</v>
      </c>
      <c r="AT97" s="240">
        <v>408.6</v>
      </c>
      <c r="AU97" s="240">
        <v>401.57</v>
      </c>
      <c r="AW97" s="240">
        <v>389.6</v>
      </c>
      <c r="AX97" s="240">
        <v>400</v>
      </c>
      <c r="AY97" s="240">
        <v>384.51</v>
      </c>
      <c r="AZ97" s="243">
        <v>390.02</v>
      </c>
      <c r="BB97" s="138">
        <v>383.12</v>
      </c>
    </row>
    <row r="98" spans="1:54" x14ac:dyDescent="0.6">
      <c r="A98" s="347"/>
      <c r="B98" s="349"/>
      <c r="C98" s="129" t="s">
        <v>397</v>
      </c>
      <c r="D98" s="239">
        <v>0</v>
      </c>
      <c r="E98" s="239">
        <v>0</v>
      </c>
      <c r="F98" s="239">
        <v>0</v>
      </c>
      <c r="G98" s="239">
        <v>0</v>
      </c>
      <c r="I98" s="239">
        <v>0</v>
      </c>
      <c r="J98" s="239">
        <v>0</v>
      </c>
      <c r="K98" s="239">
        <v>0</v>
      </c>
      <c r="L98" s="239">
        <v>0</v>
      </c>
      <c r="N98" s="239">
        <v>0</v>
      </c>
      <c r="O98" s="239">
        <v>0</v>
      </c>
      <c r="P98" s="239">
        <v>0</v>
      </c>
      <c r="Q98" s="239">
        <v>0</v>
      </c>
      <c r="S98" s="239">
        <v>0</v>
      </c>
      <c r="T98" s="239">
        <v>0</v>
      </c>
      <c r="U98" s="239">
        <v>0</v>
      </c>
      <c r="V98" s="239">
        <v>0</v>
      </c>
      <c r="X98" s="239">
        <v>0</v>
      </c>
      <c r="Y98" s="239">
        <v>0</v>
      </c>
      <c r="Z98" s="239">
        <v>0</v>
      </c>
      <c r="AA98" s="239">
        <v>0</v>
      </c>
      <c r="AC98" s="239">
        <v>0</v>
      </c>
      <c r="AD98" s="239">
        <v>0</v>
      </c>
      <c r="AE98" s="239">
        <v>0</v>
      </c>
      <c r="AF98" s="239">
        <v>0</v>
      </c>
      <c r="AH98" s="239">
        <v>0</v>
      </c>
      <c r="AI98" s="239">
        <v>330.77</v>
      </c>
      <c r="AJ98" s="239">
        <v>339.47</v>
      </c>
      <c r="AK98" s="239">
        <v>418.84</v>
      </c>
      <c r="AM98" s="239">
        <v>426.04</v>
      </c>
      <c r="AN98" s="239">
        <v>426.45</v>
      </c>
      <c r="AO98" s="239">
        <v>422.95</v>
      </c>
      <c r="AP98" s="239">
        <v>432.31</v>
      </c>
      <c r="AR98" s="239">
        <v>424.97</v>
      </c>
      <c r="AS98" s="240">
        <v>421.87</v>
      </c>
      <c r="AT98" s="240">
        <v>416.97</v>
      </c>
      <c r="AU98" s="240">
        <v>417.53</v>
      </c>
      <c r="AW98" s="240">
        <v>413.09</v>
      </c>
      <c r="AX98" s="240">
        <v>399.21</v>
      </c>
      <c r="AY98" s="240">
        <v>391.95</v>
      </c>
      <c r="AZ98" s="243">
        <v>385.92</v>
      </c>
      <c r="BB98" s="138">
        <v>386.33</v>
      </c>
    </row>
    <row r="99" spans="1:54" x14ac:dyDescent="0.6">
      <c r="A99" s="347"/>
      <c r="B99" s="349"/>
      <c r="C99" s="137" t="s">
        <v>398</v>
      </c>
      <c r="D99" s="239">
        <v>0</v>
      </c>
      <c r="E99" s="239">
        <v>0</v>
      </c>
      <c r="F99" s="239">
        <v>0</v>
      </c>
      <c r="G99" s="239">
        <v>0</v>
      </c>
      <c r="I99" s="239">
        <v>0</v>
      </c>
      <c r="J99" s="239">
        <v>0</v>
      </c>
      <c r="K99" s="239">
        <v>0</v>
      </c>
      <c r="L99" s="239">
        <v>0</v>
      </c>
      <c r="N99" s="239">
        <v>0</v>
      </c>
      <c r="O99" s="239">
        <v>0</v>
      </c>
      <c r="P99" s="239">
        <v>0</v>
      </c>
      <c r="Q99" s="239">
        <v>0</v>
      </c>
      <c r="S99" s="239">
        <v>0</v>
      </c>
      <c r="T99" s="239">
        <v>0</v>
      </c>
      <c r="U99" s="239">
        <v>0</v>
      </c>
      <c r="V99" s="239">
        <v>0</v>
      </c>
      <c r="X99" s="239">
        <v>0</v>
      </c>
      <c r="Y99" s="239">
        <v>0</v>
      </c>
      <c r="Z99" s="239">
        <v>0</v>
      </c>
      <c r="AA99" s="239">
        <v>0</v>
      </c>
      <c r="AC99" s="239">
        <v>0</v>
      </c>
      <c r="AD99" s="239">
        <v>0</v>
      </c>
      <c r="AE99" s="239">
        <v>0</v>
      </c>
      <c r="AF99" s="239">
        <v>0</v>
      </c>
      <c r="AH99" s="239">
        <v>0</v>
      </c>
      <c r="AI99" s="239">
        <v>0</v>
      </c>
      <c r="AJ99" s="239">
        <v>0</v>
      </c>
      <c r="AK99" s="239">
        <v>0</v>
      </c>
      <c r="AM99" s="239">
        <v>0</v>
      </c>
      <c r="AN99" s="239">
        <v>0</v>
      </c>
      <c r="AO99" s="239">
        <v>0</v>
      </c>
      <c r="AP99" s="239">
        <v>0</v>
      </c>
      <c r="AR99" s="239">
        <v>0</v>
      </c>
      <c r="AS99" s="239">
        <v>0</v>
      </c>
      <c r="AT99" s="239">
        <v>0</v>
      </c>
      <c r="AU99" s="239">
        <v>0</v>
      </c>
      <c r="AW99" s="239">
        <v>0</v>
      </c>
      <c r="AX99" s="239">
        <v>0</v>
      </c>
      <c r="AY99" s="239">
        <v>0</v>
      </c>
      <c r="AZ99" s="239">
        <v>0</v>
      </c>
      <c r="BB99" s="133">
        <v>0</v>
      </c>
    </row>
    <row r="100" spans="1:54" ht="31.2" x14ac:dyDescent="0.6">
      <c r="A100" s="347"/>
      <c r="B100" s="349"/>
      <c r="C100" s="33" t="s">
        <v>165</v>
      </c>
      <c r="D100" s="239">
        <v>0</v>
      </c>
      <c r="E100" s="239">
        <v>0</v>
      </c>
      <c r="F100" s="239">
        <v>0</v>
      </c>
      <c r="G100" s="239">
        <v>0</v>
      </c>
      <c r="I100" s="239">
        <v>0</v>
      </c>
      <c r="J100" s="239">
        <v>0</v>
      </c>
      <c r="K100" s="239">
        <v>0</v>
      </c>
      <c r="L100" s="239">
        <v>0</v>
      </c>
      <c r="N100" s="239">
        <v>0</v>
      </c>
      <c r="O100" s="239">
        <v>0</v>
      </c>
      <c r="P100" s="239">
        <v>0</v>
      </c>
      <c r="Q100" s="239">
        <v>0</v>
      </c>
      <c r="S100" s="239">
        <v>0</v>
      </c>
      <c r="T100" s="239">
        <v>0</v>
      </c>
      <c r="U100" s="239">
        <v>0</v>
      </c>
      <c r="V100" s="239">
        <v>0</v>
      </c>
      <c r="X100" s="239">
        <v>0</v>
      </c>
      <c r="Y100" s="239">
        <v>0</v>
      </c>
      <c r="Z100" s="239">
        <v>0</v>
      </c>
      <c r="AA100" s="239">
        <v>0</v>
      </c>
      <c r="AC100" s="239">
        <v>0</v>
      </c>
      <c r="AD100" s="239">
        <v>0</v>
      </c>
      <c r="AE100" s="239">
        <v>0</v>
      </c>
      <c r="AF100" s="239">
        <v>0</v>
      </c>
      <c r="AH100" s="239">
        <v>0</v>
      </c>
      <c r="AI100" s="239">
        <v>0</v>
      </c>
      <c r="AJ100" s="239">
        <v>0</v>
      </c>
      <c r="AK100" s="239">
        <v>0</v>
      </c>
      <c r="AM100" s="239">
        <v>0</v>
      </c>
      <c r="AN100" s="239">
        <v>0</v>
      </c>
      <c r="AO100" s="239">
        <v>0</v>
      </c>
      <c r="AP100" s="239">
        <v>0</v>
      </c>
      <c r="AR100" s="239">
        <v>0</v>
      </c>
      <c r="AS100" s="239">
        <v>0</v>
      </c>
      <c r="AT100" s="239">
        <v>0</v>
      </c>
      <c r="AU100" s="239">
        <v>0</v>
      </c>
      <c r="AW100" s="239">
        <v>0</v>
      </c>
      <c r="AX100" s="239">
        <v>0</v>
      </c>
      <c r="AY100" s="239">
        <v>0</v>
      </c>
      <c r="AZ100" s="239">
        <v>0</v>
      </c>
      <c r="BB100" s="133">
        <v>0</v>
      </c>
    </row>
    <row r="101" spans="1:54" x14ac:dyDescent="0.6">
      <c r="A101" s="347"/>
      <c r="B101" s="349"/>
      <c r="C101" s="137" t="s">
        <v>170</v>
      </c>
      <c r="D101" s="239">
        <v>452.89</v>
      </c>
      <c r="E101" s="239">
        <v>464.56</v>
      </c>
      <c r="F101" s="239">
        <v>468.56</v>
      </c>
      <c r="G101" s="239">
        <v>417.21</v>
      </c>
      <c r="I101" s="239">
        <v>421.87</v>
      </c>
      <c r="J101" s="239">
        <v>420.26</v>
      </c>
      <c r="K101" s="239">
        <v>417.73</v>
      </c>
      <c r="L101" s="239">
        <v>429.91</v>
      </c>
      <c r="N101" s="239">
        <v>421.75</v>
      </c>
      <c r="O101" s="239">
        <v>418.74</v>
      </c>
      <c r="P101" s="239">
        <v>421.88</v>
      </c>
      <c r="Q101" s="239">
        <v>427.06</v>
      </c>
      <c r="S101" s="239">
        <v>421.67</v>
      </c>
      <c r="T101" s="239">
        <v>426.39</v>
      </c>
      <c r="U101" s="239">
        <v>426.84</v>
      </c>
      <c r="V101" s="239">
        <v>426.63</v>
      </c>
      <c r="X101" s="239">
        <v>426.22</v>
      </c>
      <c r="Y101" s="239">
        <v>425.68</v>
      </c>
      <c r="Z101" s="239">
        <v>425.25</v>
      </c>
      <c r="AA101" s="239">
        <v>410.91</v>
      </c>
      <c r="AC101" s="239">
        <v>427.14</v>
      </c>
      <c r="AD101" s="239">
        <v>432.64</v>
      </c>
      <c r="AE101" s="239">
        <v>423.53</v>
      </c>
      <c r="AF101" s="239">
        <v>417.8</v>
      </c>
      <c r="AH101" s="239">
        <v>419.38</v>
      </c>
      <c r="AI101" s="239">
        <v>419.89</v>
      </c>
      <c r="AJ101" s="239">
        <v>412.14</v>
      </c>
      <c r="AK101" s="239">
        <v>414.88</v>
      </c>
      <c r="AM101" s="239">
        <v>425.85</v>
      </c>
      <c r="AN101" s="239">
        <v>416.13</v>
      </c>
      <c r="AO101" s="239">
        <v>416.57</v>
      </c>
      <c r="AP101" s="239">
        <v>426.66</v>
      </c>
      <c r="AR101" s="239">
        <v>423.56</v>
      </c>
      <c r="AS101" s="240">
        <v>421.4</v>
      </c>
      <c r="AT101" s="240">
        <v>417.86</v>
      </c>
      <c r="AU101" s="240">
        <v>411.73</v>
      </c>
      <c r="AW101" s="240">
        <v>412.09</v>
      </c>
      <c r="AX101" s="240">
        <v>439.23</v>
      </c>
      <c r="AY101" s="240">
        <v>423.71</v>
      </c>
      <c r="AZ101" s="243">
        <v>423.63</v>
      </c>
      <c r="BB101" s="138">
        <v>427.75</v>
      </c>
    </row>
    <row r="102" spans="1:54" x14ac:dyDescent="0.6">
      <c r="A102" s="347"/>
      <c r="B102" s="349"/>
      <c r="C102" s="137" t="s">
        <v>399</v>
      </c>
      <c r="D102" s="239">
        <v>0</v>
      </c>
      <c r="E102" s="239">
        <v>0</v>
      </c>
      <c r="F102" s="239">
        <v>0</v>
      </c>
      <c r="G102" s="239">
        <v>0</v>
      </c>
      <c r="I102" s="239">
        <v>0</v>
      </c>
      <c r="J102" s="239">
        <v>0</v>
      </c>
      <c r="K102" s="239">
        <v>0</v>
      </c>
      <c r="L102" s="239">
        <v>0</v>
      </c>
      <c r="N102" s="239"/>
      <c r="O102" s="239"/>
      <c r="P102" s="239"/>
      <c r="Q102" s="239"/>
      <c r="S102" s="239"/>
      <c r="T102" s="239"/>
      <c r="U102" s="239"/>
      <c r="V102" s="239"/>
      <c r="X102" s="239"/>
      <c r="Y102" s="239"/>
      <c r="Z102" s="239"/>
      <c r="AA102" s="239"/>
      <c r="AC102" s="239"/>
      <c r="AD102" s="239">
        <v>0</v>
      </c>
      <c r="AE102" s="239">
        <v>0</v>
      </c>
      <c r="AF102" s="239">
        <v>412.74</v>
      </c>
      <c r="AH102" s="239">
        <v>405.9</v>
      </c>
      <c r="AI102" s="239">
        <v>344.83</v>
      </c>
      <c r="AJ102" s="239">
        <v>347.34</v>
      </c>
      <c r="AK102" s="239">
        <v>408.61</v>
      </c>
      <c r="AM102" s="239">
        <v>413.2</v>
      </c>
      <c r="AN102" s="239">
        <v>418.19</v>
      </c>
      <c r="AO102" s="239">
        <v>422.68</v>
      </c>
      <c r="AP102" s="239">
        <v>425.21</v>
      </c>
      <c r="AR102" s="239">
        <v>418.66</v>
      </c>
      <c r="AS102" s="240">
        <v>400.11</v>
      </c>
      <c r="AT102" s="240">
        <v>402.31</v>
      </c>
      <c r="AU102" s="240">
        <v>397.91</v>
      </c>
      <c r="AW102" s="240">
        <v>401.76</v>
      </c>
      <c r="AX102" s="240">
        <v>388.76</v>
      </c>
      <c r="AY102" s="240">
        <v>371.9</v>
      </c>
      <c r="AZ102" s="243">
        <v>370.39</v>
      </c>
      <c r="BB102" s="138">
        <v>368.58</v>
      </c>
    </row>
    <row r="103" spans="1:54" x14ac:dyDescent="0.6">
      <c r="A103" s="347"/>
      <c r="B103" s="349"/>
      <c r="C103" s="137" t="s">
        <v>171</v>
      </c>
      <c r="D103" s="239">
        <v>427.88</v>
      </c>
      <c r="E103" s="239">
        <v>431.08</v>
      </c>
      <c r="F103" s="239">
        <v>436.51</v>
      </c>
      <c r="G103" s="239">
        <v>389.93</v>
      </c>
      <c r="I103" s="239">
        <v>396.3</v>
      </c>
      <c r="J103" s="239">
        <v>406.06</v>
      </c>
      <c r="K103" s="239">
        <v>403.65</v>
      </c>
      <c r="L103" s="239">
        <v>411.25</v>
      </c>
      <c r="N103" s="239">
        <v>420.83</v>
      </c>
      <c r="O103" s="239">
        <v>405.13</v>
      </c>
      <c r="P103" s="239">
        <v>410.38</v>
      </c>
      <c r="Q103" s="239">
        <v>403.69</v>
      </c>
      <c r="S103" s="239">
        <v>415.43</v>
      </c>
      <c r="T103" s="239">
        <v>410.89</v>
      </c>
      <c r="U103" s="239">
        <v>407.32</v>
      </c>
      <c r="V103" s="239">
        <v>408.66</v>
      </c>
      <c r="X103" s="239">
        <v>414.57</v>
      </c>
      <c r="Y103" s="239">
        <v>414.57</v>
      </c>
      <c r="Z103" s="239">
        <v>416.38</v>
      </c>
      <c r="AA103" s="239">
        <v>417.83</v>
      </c>
      <c r="AC103" s="239">
        <v>424.33</v>
      </c>
      <c r="AD103" s="239">
        <v>433.06</v>
      </c>
      <c r="AE103" s="239">
        <v>437.06</v>
      </c>
      <c r="AF103" s="239">
        <v>435.41</v>
      </c>
      <c r="AH103" s="239">
        <v>430.64</v>
      </c>
      <c r="AI103" s="239">
        <v>431.08</v>
      </c>
      <c r="AJ103" s="239">
        <v>430.11</v>
      </c>
      <c r="AK103" s="239">
        <v>434.39</v>
      </c>
      <c r="AM103" s="239">
        <v>440.39</v>
      </c>
      <c r="AN103" s="239">
        <v>442.36</v>
      </c>
      <c r="AO103" s="239">
        <v>437.64</v>
      </c>
      <c r="AP103" s="239">
        <v>449.07</v>
      </c>
      <c r="AR103" s="239">
        <v>453.06</v>
      </c>
      <c r="AS103" s="240">
        <v>445.45</v>
      </c>
      <c r="AT103" s="240">
        <v>445.56</v>
      </c>
      <c r="AU103" s="240">
        <v>440</v>
      </c>
      <c r="AW103" s="240">
        <v>448.3</v>
      </c>
      <c r="AX103" s="240">
        <v>446.87</v>
      </c>
      <c r="AY103" s="240">
        <v>435.59</v>
      </c>
      <c r="AZ103" s="243">
        <v>428.9</v>
      </c>
      <c r="BB103" s="138">
        <v>416.72</v>
      </c>
    </row>
    <row r="104" spans="1:54" x14ac:dyDescent="0.6">
      <c r="A104" s="347"/>
      <c r="B104" s="349"/>
      <c r="C104" s="137" t="s">
        <v>173</v>
      </c>
      <c r="D104" s="239">
        <v>452.23</v>
      </c>
      <c r="E104" s="239">
        <v>466.01</v>
      </c>
      <c r="F104" s="239">
        <v>473.45</v>
      </c>
      <c r="G104" s="239">
        <v>401.07</v>
      </c>
      <c r="I104" s="239">
        <v>410.43</v>
      </c>
      <c r="J104" s="239">
        <v>410.7</v>
      </c>
      <c r="K104" s="239">
        <v>408.82</v>
      </c>
      <c r="L104" s="239">
        <v>419.44</v>
      </c>
      <c r="N104" s="239">
        <v>415.58</v>
      </c>
      <c r="O104" s="239">
        <v>420.02</v>
      </c>
      <c r="P104" s="239">
        <v>422.85</v>
      </c>
      <c r="Q104" s="239">
        <v>420.41</v>
      </c>
      <c r="S104" s="239">
        <v>423.22</v>
      </c>
      <c r="T104" s="239">
        <v>426.64</v>
      </c>
      <c r="U104" s="239">
        <v>430.83</v>
      </c>
      <c r="V104" s="239">
        <v>430.88</v>
      </c>
      <c r="X104" s="239">
        <v>433.76</v>
      </c>
      <c r="Y104" s="239">
        <v>431.54</v>
      </c>
      <c r="Z104" s="239">
        <v>429.25</v>
      </c>
      <c r="AA104" s="239">
        <v>430.19</v>
      </c>
      <c r="AC104" s="239">
        <v>447.77</v>
      </c>
      <c r="AD104" s="239">
        <v>444.79</v>
      </c>
      <c r="AE104" s="239">
        <v>434.84</v>
      </c>
      <c r="AF104" s="239">
        <v>435.01</v>
      </c>
      <c r="AH104" s="239">
        <v>431.1</v>
      </c>
      <c r="AI104" s="239">
        <v>446.95</v>
      </c>
      <c r="AJ104" s="239">
        <v>447.09</v>
      </c>
      <c r="AK104" s="239">
        <v>439.83</v>
      </c>
      <c r="AM104" s="239">
        <v>440.06</v>
      </c>
      <c r="AN104" s="239">
        <v>437.74</v>
      </c>
      <c r="AO104" s="239">
        <v>432.84</v>
      </c>
      <c r="AP104" s="239">
        <v>440.87</v>
      </c>
      <c r="AR104" s="239">
        <v>440.72</v>
      </c>
      <c r="AS104" s="240">
        <v>439.91</v>
      </c>
      <c r="AT104" s="240">
        <v>430.85</v>
      </c>
      <c r="AU104" s="240">
        <v>431.45</v>
      </c>
      <c r="AW104" s="240">
        <v>426.68</v>
      </c>
      <c r="AX104" s="240">
        <v>439.5</v>
      </c>
      <c r="AY104" s="240">
        <v>435.87</v>
      </c>
      <c r="AZ104" s="243">
        <v>442.71</v>
      </c>
      <c r="BB104" s="138">
        <v>438.51</v>
      </c>
    </row>
    <row r="105" spans="1:54" x14ac:dyDescent="0.6">
      <c r="A105" s="347"/>
      <c r="B105" s="349"/>
      <c r="C105" s="137" t="s">
        <v>400</v>
      </c>
      <c r="D105" s="239">
        <v>0</v>
      </c>
      <c r="E105" s="239">
        <v>0</v>
      </c>
      <c r="F105" s="239">
        <v>0</v>
      </c>
      <c r="G105" s="239">
        <v>0</v>
      </c>
      <c r="I105" s="239">
        <v>0</v>
      </c>
      <c r="J105" s="239">
        <v>0</v>
      </c>
      <c r="K105" s="239">
        <v>0</v>
      </c>
      <c r="L105" s="239">
        <v>0</v>
      </c>
      <c r="N105" s="239">
        <v>0</v>
      </c>
      <c r="O105" s="239">
        <v>0</v>
      </c>
      <c r="P105" s="239">
        <v>0</v>
      </c>
      <c r="Q105" s="239">
        <v>0</v>
      </c>
      <c r="S105" s="239">
        <v>0</v>
      </c>
      <c r="T105" s="239">
        <v>0</v>
      </c>
      <c r="U105" s="239">
        <v>0</v>
      </c>
      <c r="V105" s="239">
        <v>0</v>
      </c>
      <c r="X105" s="239">
        <v>0</v>
      </c>
      <c r="Y105" s="239">
        <v>0</v>
      </c>
      <c r="Z105" s="239">
        <v>0</v>
      </c>
      <c r="AA105" s="239">
        <v>0</v>
      </c>
      <c r="AC105" s="239">
        <v>0</v>
      </c>
      <c r="AD105" s="239">
        <v>0</v>
      </c>
      <c r="AE105" s="239">
        <v>0</v>
      </c>
      <c r="AF105" s="239">
        <v>473.63</v>
      </c>
      <c r="AH105" s="239">
        <v>471.89</v>
      </c>
      <c r="AI105" s="239">
        <v>376.73</v>
      </c>
      <c r="AJ105" s="239">
        <v>395.61</v>
      </c>
      <c r="AK105" s="239">
        <v>483.22</v>
      </c>
      <c r="AM105" s="239">
        <v>488.42</v>
      </c>
      <c r="AN105" s="239">
        <v>484.89</v>
      </c>
      <c r="AO105" s="239">
        <v>483.57</v>
      </c>
      <c r="AP105" s="239">
        <v>493.38</v>
      </c>
      <c r="AR105" s="239">
        <v>489.57</v>
      </c>
      <c r="AS105" s="240">
        <v>477.26</v>
      </c>
      <c r="AT105" s="240">
        <v>467.96</v>
      </c>
      <c r="AU105" s="240">
        <v>475.49</v>
      </c>
      <c r="AW105" s="240">
        <v>470.46</v>
      </c>
      <c r="AX105" s="240">
        <v>470.62</v>
      </c>
      <c r="AY105" s="240">
        <v>455.49</v>
      </c>
      <c r="AZ105" s="243">
        <v>451.72</v>
      </c>
      <c r="BB105" s="138">
        <v>443.56</v>
      </c>
    </row>
    <row r="106" spans="1:54" x14ac:dyDescent="0.6">
      <c r="A106" s="347"/>
      <c r="B106" s="349"/>
      <c r="C106" s="137" t="s">
        <v>401</v>
      </c>
      <c r="D106" s="239">
        <v>448.13</v>
      </c>
      <c r="E106" s="239">
        <v>454.84</v>
      </c>
      <c r="F106" s="239">
        <v>458.66</v>
      </c>
      <c r="G106" s="239">
        <v>438.09</v>
      </c>
      <c r="I106" s="239">
        <v>438.7</v>
      </c>
      <c r="J106" s="239">
        <v>442.68</v>
      </c>
      <c r="K106" s="239">
        <v>440.95</v>
      </c>
      <c r="L106" s="239">
        <v>447.86</v>
      </c>
      <c r="N106" s="239">
        <v>460.75</v>
      </c>
      <c r="O106" s="239">
        <v>455.87</v>
      </c>
      <c r="P106" s="239">
        <v>452.81</v>
      </c>
      <c r="Q106" s="239">
        <v>448.55</v>
      </c>
      <c r="S106" s="239">
        <v>455.41</v>
      </c>
      <c r="T106" s="239">
        <v>450.43</v>
      </c>
      <c r="U106" s="239">
        <v>448.52</v>
      </c>
      <c r="V106" s="239">
        <v>454.49</v>
      </c>
      <c r="X106" s="239">
        <v>462.04</v>
      </c>
      <c r="Y106" s="239">
        <v>459.86</v>
      </c>
      <c r="Z106" s="239">
        <v>466.6</v>
      </c>
      <c r="AA106" s="239">
        <v>467.91</v>
      </c>
      <c r="AC106" s="239">
        <v>474.46</v>
      </c>
      <c r="AD106" s="239">
        <v>486.69</v>
      </c>
      <c r="AE106" s="239">
        <v>483.11</v>
      </c>
      <c r="AF106" s="239">
        <v>436.34</v>
      </c>
      <c r="AH106" s="239">
        <v>425.25</v>
      </c>
      <c r="AI106" s="239">
        <v>432.31</v>
      </c>
      <c r="AJ106" s="239">
        <v>432.78</v>
      </c>
      <c r="AK106" s="239">
        <v>435.06</v>
      </c>
      <c r="AM106" s="239">
        <v>444.88</v>
      </c>
      <c r="AN106" s="239">
        <v>441.62</v>
      </c>
      <c r="AO106" s="239">
        <v>443.7</v>
      </c>
      <c r="AP106" s="239">
        <v>446.17</v>
      </c>
      <c r="AR106" s="239">
        <v>448.91</v>
      </c>
      <c r="AS106" s="240">
        <v>434.09</v>
      </c>
      <c r="AT106" s="240">
        <v>434.29</v>
      </c>
      <c r="AU106" s="240">
        <v>434</v>
      </c>
      <c r="AW106" s="240">
        <v>429.53</v>
      </c>
      <c r="AX106" s="240">
        <v>434.44</v>
      </c>
      <c r="AY106" s="240">
        <v>434.8</v>
      </c>
      <c r="AZ106" s="243">
        <v>430.41</v>
      </c>
      <c r="BB106" s="138">
        <v>418.97</v>
      </c>
    </row>
    <row r="107" spans="1:54" x14ac:dyDescent="0.6">
      <c r="A107" s="347"/>
      <c r="B107" s="349"/>
      <c r="C107" s="137" t="s">
        <v>402</v>
      </c>
      <c r="D107" s="239">
        <v>0</v>
      </c>
      <c r="E107" s="239">
        <v>0</v>
      </c>
      <c r="F107" s="239">
        <v>0</v>
      </c>
      <c r="G107" s="239">
        <v>0</v>
      </c>
      <c r="I107" s="239">
        <v>0</v>
      </c>
      <c r="J107" s="239">
        <v>0</v>
      </c>
      <c r="K107" s="239">
        <v>0</v>
      </c>
      <c r="L107" s="239">
        <v>0</v>
      </c>
      <c r="N107" s="239">
        <v>0</v>
      </c>
      <c r="O107" s="239">
        <v>0</v>
      </c>
      <c r="P107" s="239">
        <v>0</v>
      </c>
      <c r="Q107" s="239">
        <v>0</v>
      </c>
      <c r="S107" s="239">
        <v>0</v>
      </c>
      <c r="T107" s="239">
        <v>0</v>
      </c>
      <c r="U107" s="239">
        <v>0</v>
      </c>
      <c r="V107" s="239">
        <v>0</v>
      </c>
      <c r="X107" s="239">
        <v>0</v>
      </c>
      <c r="Y107" s="239">
        <v>0</v>
      </c>
      <c r="Z107" s="239">
        <v>0</v>
      </c>
      <c r="AA107" s="239">
        <v>0</v>
      </c>
      <c r="AC107" s="239">
        <v>0</v>
      </c>
      <c r="AD107" s="239">
        <v>0</v>
      </c>
      <c r="AE107" s="239">
        <v>0</v>
      </c>
      <c r="AF107" s="239">
        <v>0</v>
      </c>
      <c r="AH107" s="239">
        <v>0</v>
      </c>
      <c r="AI107" s="239">
        <v>0</v>
      </c>
      <c r="AJ107" s="239">
        <v>0</v>
      </c>
      <c r="AK107" s="239">
        <v>0</v>
      </c>
      <c r="AM107" s="239">
        <v>0</v>
      </c>
      <c r="AN107" s="239">
        <v>0</v>
      </c>
      <c r="AO107" s="239">
        <v>0</v>
      </c>
      <c r="AP107" s="239">
        <v>0</v>
      </c>
      <c r="AR107" s="239">
        <v>0</v>
      </c>
      <c r="AS107" s="239">
        <v>0</v>
      </c>
      <c r="AT107" s="239">
        <v>0</v>
      </c>
      <c r="AU107" s="239">
        <v>0</v>
      </c>
      <c r="AW107" s="239">
        <v>0</v>
      </c>
      <c r="AX107" s="239">
        <v>0</v>
      </c>
      <c r="AY107" s="239">
        <v>0</v>
      </c>
      <c r="AZ107" s="239">
        <v>0</v>
      </c>
      <c r="BB107" s="133">
        <v>0</v>
      </c>
    </row>
    <row r="108" spans="1:54" x14ac:dyDescent="0.6">
      <c r="A108" s="347"/>
      <c r="B108" s="349"/>
      <c r="C108" s="137" t="s">
        <v>403</v>
      </c>
      <c r="D108" s="239">
        <v>0</v>
      </c>
      <c r="E108" s="239">
        <v>0</v>
      </c>
      <c r="F108" s="239">
        <v>0</v>
      </c>
      <c r="G108" s="239">
        <v>0</v>
      </c>
      <c r="I108" s="239">
        <v>0</v>
      </c>
      <c r="J108" s="239">
        <v>0</v>
      </c>
      <c r="K108" s="239">
        <v>0</v>
      </c>
      <c r="L108" s="239">
        <v>0</v>
      </c>
      <c r="N108" s="239">
        <v>0</v>
      </c>
      <c r="O108" s="239">
        <v>0</v>
      </c>
      <c r="P108" s="239">
        <v>0</v>
      </c>
      <c r="Q108" s="239">
        <v>0</v>
      </c>
      <c r="S108" s="239">
        <v>0</v>
      </c>
      <c r="T108" s="239">
        <v>0</v>
      </c>
      <c r="U108" s="239">
        <v>0</v>
      </c>
      <c r="V108" s="239">
        <v>0</v>
      </c>
      <c r="X108" s="239">
        <v>0</v>
      </c>
      <c r="Y108" s="239">
        <v>0</v>
      </c>
      <c r="Z108" s="239">
        <v>0</v>
      </c>
      <c r="AA108" s="239">
        <v>0</v>
      </c>
      <c r="AC108" s="239">
        <v>0</v>
      </c>
      <c r="AD108" s="239">
        <v>0</v>
      </c>
      <c r="AE108" s="239">
        <v>0</v>
      </c>
      <c r="AF108" s="239">
        <v>424.7</v>
      </c>
      <c r="AH108" s="239">
        <v>419.56</v>
      </c>
      <c r="AI108" s="239">
        <v>341.01</v>
      </c>
      <c r="AJ108" s="239">
        <v>348</v>
      </c>
      <c r="AK108" s="239">
        <v>428.76</v>
      </c>
      <c r="AM108" s="239">
        <v>437.62</v>
      </c>
      <c r="AN108" s="239">
        <v>432.78</v>
      </c>
      <c r="AO108" s="239">
        <v>433.35</v>
      </c>
      <c r="AP108" s="239">
        <v>440.94</v>
      </c>
      <c r="AR108" s="239">
        <v>431.99</v>
      </c>
      <c r="AS108" s="240">
        <v>426.57</v>
      </c>
      <c r="AT108" s="240">
        <v>439.48</v>
      </c>
      <c r="AU108" s="240">
        <v>420.04</v>
      </c>
      <c r="AW108" s="240">
        <v>409.66</v>
      </c>
      <c r="AX108" s="240">
        <v>411.34</v>
      </c>
      <c r="AY108" s="240">
        <v>398.6</v>
      </c>
      <c r="AZ108" s="243">
        <v>392.8</v>
      </c>
      <c r="BB108" s="138">
        <v>389.99</v>
      </c>
    </row>
    <row r="109" spans="1:54" x14ac:dyDescent="0.6">
      <c r="A109" s="347"/>
      <c r="B109" s="349"/>
      <c r="C109" s="137" t="s">
        <v>177</v>
      </c>
      <c r="D109" s="239">
        <v>0</v>
      </c>
      <c r="E109" s="239">
        <v>0</v>
      </c>
      <c r="F109" s="239">
        <v>0</v>
      </c>
      <c r="G109" s="239">
        <v>0</v>
      </c>
      <c r="I109" s="239">
        <v>0</v>
      </c>
      <c r="J109" s="239">
        <v>0</v>
      </c>
      <c r="K109" s="239">
        <v>0</v>
      </c>
      <c r="L109" s="239">
        <v>0</v>
      </c>
      <c r="N109" s="239">
        <v>0</v>
      </c>
      <c r="O109" s="239">
        <v>0</v>
      </c>
      <c r="P109" s="239">
        <v>0</v>
      </c>
      <c r="Q109" s="239">
        <v>0</v>
      </c>
      <c r="S109" s="239">
        <v>0</v>
      </c>
      <c r="T109" s="239">
        <v>0</v>
      </c>
      <c r="U109" s="239">
        <v>0</v>
      </c>
      <c r="V109" s="239">
        <v>0</v>
      </c>
      <c r="X109" s="239">
        <v>0</v>
      </c>
      <c r="Y109" s="239">
        <v>0</v>
      </c>
      <c r="Z109" s="239">
        <v>0</v>
      </c>
      <c r="AA109" s="239">
        <v>0</v>
      </c>
      <c r="AC109" s="239">
        <v>0</v>
      </c>
      <c r="AD109" s="239">
        <v>0</v>
      </c>
      <c r="AE109" s="239">
        <v>0</v>
      </c>
      <c r="AF109" s="239">
        <v>0</v>
      </c>
      <c r="AH109" s="239">
        <v>0</v>
      </c>
      <c r="AI109" s="239">
        <v>0</v>
      </c>
      <c r="AJ109" s="239">
        <v>0</v>
      </c>
      <c r="AK109" s="239">
        <v>0</v>
      </c>
      <c r="AM109" s="239">
        <v>0</v>
      </c>
      <c r="AN109" s="239">
        <v>0</v>
      </c>
      <c r="AO109" s="239">
        <v>0</v>
      </c>
      <c r="AP109" s="239">
        <v>0</v>
      </c>
      <c r="AR109" s="239">
        <v>0</v>
      </c>
      <c r="AS109" s="239">
        <v>0</v>
      </c>
      <c r="AT109" s="239">
        <v>0</v>
      </c>
      <c r="AU109" s="239">
        <v>0</v>
      </c>
      <c r="AW109" s="239">
        <v>0</v>
      </c>
      <c r="AX109" s="239">
        <v>0</v>
      </c>
      <c r="AY109" s="239">
        <v>0</v>
      </c>
      <c r="AZ109" s="239">
        <v>0</v>
      </c>
      <c r="BB109" s="133">
        <v>0</v>
      </c>
    </row>
    <row r="110" spans="1:54" x14ac:dyDescent="0.6">
      <c r="A110" s="347"/>
      <c r="B110" s="349"/>
      <c r="C110" s="137" t="s">
        <v>404</v>
      </c>
      <c r="D110" s="239">
        <v>0</v>
      </c>
      <c r="E110" s="239">
        <v>0</v>
      </c>
      <c r="F110" s="239">
        <v>0</v>
      </c>
      <c r="G110" s="239">
        <v>0</v>
      </c>
      <c r="I110" s="239">
        <v>0</v>
      </c>
      <c r="J110" s="239">
        <v>0</v>
      </c>
      <c r="K110" s="239">
        <v>0</v>
      </c>
      <c r="L110" s="239">
        <v>0</v>
      </c>
      <c r="N110" s="239">
        <v>0</v>
      </c>
      <c r="O110" s="239">
        <v>0</v>
      </c>
      <c r="P110" s="239">
        <v>0</v>
      </c>
      <c r="Q110" s="239">
        <v>0</v>
      </c>
      <c r="S110" s="239">
        <v>0</v>
      </c>
      <c r="T110" s="239">
        <v>0</v>
      </c>
      <c r="U110" s="239">
        <v>0</v>
      </c>
      <c r="V110" s="239">
        <v>0</v>
      </c>
      <c r="X110" s="239">
        <v>0</v>
      </c>
      <c r="Y110" s="239">
        <v>0</v>
      </c>
      <c r="Z110" s="239">
        <v>0</v>
      </c>
      <c r="AA110" s="239">
        <v>0</v>
      </c>
      <c r="AC110" s="239">
        <v>0</v>
      </c>
      <c r="AD110" s="239">
        <v>0</v>
      </c>
      <c r="AE110" s="239">
        <v>0</v>
      </c>
      <c r="AF110" s="239">
        <v>0</v>
      </c>
      <c r="AH110" s="239">
        <v>0</v>
      </c>
      <c r="AI110" s="239">
        <v>0</v>
      </c>
      <c r="AJ110" s="239">
        <v>0</v>
      </c>
      <c r="AK110" s="239">
        <v>0</v>
      </c>
      <c r="AM110" s="239">
        <v>0</v>
      </c>
      <c r="AN110" s="239">
        <v>0</v>
      </c>
      <c r="AO110" s="239">
        <v>0</v>
      </c>
      <c r="AP110" s="239">
        <v>0</v>
      </c>
      <c r="AR110" s="239">
        <v>0</v>
      </c>
      <c r="AS110" s="239">
        <v>0</v>
      </c>
      <c r="AT110" s="239">
        <v>0</v>
      </c>
      <c r="AU110" s="239">
        <v>0</v>
      </c>
      <c r="AW110" s="239">
        <v>0</v>
      </c>
      <c r="AX110" s="239">
        <v>0</v>
      </c>
      <c r="AY110" s="239">
        <v>0</v>
      </c>
      <c r="AZ110" s="239">
        <v>0</v>
      </c>
      <c r="BB110" s="133">
        <v>0</v>
      </c>
    </row>
    <row r="111" spans="1:54" x14ac:dyDescent="0.6">
      <c r="A111" s="347"/>
      <c r="B111" s="349"/>
      <c r="C111" s="137" t="s">
        <v>405</v>
      </c>
      <c r="D111" s="239">
        <v>0</v>
      </c>
      <c r="E111" s="239">
        <v>0</v>
      </c>
      <c r="F111" s="239">
        <v>0</v>
      </c>
      <c r="G111" s="239">
        <v>0</v>
      </c>
      <c r="I111" s="239">
        <v>0</v>
      </c>
      <c r="J111" s="239">
        <v>0</v>
      </c>
      <c r="K111" s="239">
        <v>0</v>
      </c>
      <c r="L111" s="239">
        <v>0</v>
      </c>
      <c r="N111" s="239">
        <v>0</v>
      </c>
      <c r="O111" s="239">
        <v>0</v>
      </c>
      <c r="P111" s="239">
        <v>0</v>
      </c>
      <c r="Q111" s="239">
        <v>0</v>
      </c>
      <c r="S111" s="239">
        <v>0</v>
      </c>
      <c r="T111" s="239">
        <v>0</v>
      </c>
      <c r="U111" s="239">
        <v>0</v>
      </c>
      <c r="V111" s="239">
        <v>0</v>
      </c>
      <c r="X111" s="239">
        <v>0</v>
      </c>
      <c r="Y111" s="239">
        <v>0</v>
      </c>
      <c r="Z111" s="239">
        <v>0</v>
      </c>
      <c r="AA111" s="239">
        <v>0</v>
      </c>
      <c r="AC111" s="239">
        <v>0</v>
      </c>
      <c r="AD111" s="239">
        <v>0</v>
      </c>
      <c r="AE111" s="239">
        <v>0</v>
      </c>
      <c r="AF111" s="239">
        <v>0</v>
      </c>
      <c r="AH111" s="239">
        <v>0</v>
      </c>
      <c r="AI111" s="239">
        <v>0</v>
      </c>
      <c r="AJ111" s="239">
        <v>0</v>
      </c>
      <c r="AK111" s="239">
        <v>0</v>
      </c>
      <c r="AM111" s="239">
        <v>0</v>
      </c>
      <c r="AN111" s="239">
        <v>0</v>
      </c>
      <c r="AO111" s="239">
        <v>0</v>
      </c>
      <c r="AP111" s="239">
        <v>0</v>
      </c>
      <c r="AR111" s="239">
        <v>0</v>
      </c>
      <c r="AS111" s="239">
        <v>0</v>
      </c>
      <c r="AT111" s="239">
        <v>0</v>
      </c>
      <c r="AU111" s="239">
        <v>0</v>
      </c>
      <c r="AW111" s="239">
        <v>0</v>
      </c>
      <c r="AX111" s="239">
        <v>0</v>
      </c>
      <c r="AY111" s="239">
        <v>0</v>
      </c>
      <c r="AZ111" s="239">
        <v>0</v>
      </c>
      <c r="BB111" s="133">
        <v>0</v>
      </c>
    </row>
    <row r="112" spans="1:54" x14ac:dyDescent="0.6">
      <c r="A112" s="347"/>
      <c r="B112" s="349"/>
      <c r="C112" s="137" t="s">
        <v>180</v>
      </c>
      <c r="D112" s="239">
        <v>436.96</v>
      </c>
      <c r="E112" s="239">
        <v>445.11</v>
      </c>
      <c r="F112" s="239">
        <v>446.91</v>
      </c>
      <c r="G112" s="239">
        <v>409.52</v>
      </c>
      <c r="I112" s="239">
        <v>404.49</v>
      </c>
      <c r="J112" s="239">
        <v>417.49</v>
      </c>
      <c r="K112" s="239">
        <v>415.44</v>
      </c>
      <c r="L112" s="239">
        <v>420.36</v>
      </c>
      <c r="N112" s="239">
        <v>420.56</v>
      </c>
      <c r="O112" s="239">
        <v>425.22</v>
      </c>
      <c r="P112" s="239">
        <v>421.37</v>
      </c>
      <c r="Q112" s="239">
        <v>418.16</v>
      </c>
      <c r="S112" s="239">
        <v>425.42</v>
      </c>
      <c r="T112" s="239">
        <v>420.13</v>
      </c>
      <c r="U112" s="239">
        <v>414.72</v>
      </c>
      <c r="V112" s="239">
        <v>422.59</v>
      </c>
      <c r="X112" s="239">
        <v>431.64</v>
      </c>
      <c r="Y112" s="239">
        <v>439.03</v>
      </c>
      <c r="Z112" s="239">
        <v>441.76</v>
      </c>
      <c r="AA112" s="239">
        <v>438.46</v>
      </c>
      <c r="AC112" s="239">
        <v>443.71</v>
      </c>
      <c r="AD112" s="239">
        <v>455.01</v>
      </c>
      <c r="AE112" s="239">
        <v>458.02</v>
      </c>
      <c r="AF112" s="239">
        <v>452.55</v>
      </c>
      <c r="AH112" s="239">
        <v>451.37</v>
      </c>
      <c r="AI112" s="239">
        <v>455.71</v>
      </c>
      <c r="AJ112" s="239">
        <v>452.18</v>
      </c>
      <c r="AK112" s="239">
        <v>456.17</v>
      </c>
      <c r="AM112" s="239">
        <v>466.67</v>
      </c>
      <c r="AN112" s="239">
        <v>463.55</v>
      </c>
      <c r="AO112" s="239">
        <v>464.33</v>
      </c>
      <c r="AP112" s="239">
        <v>474.13</v>
      </c>
      <c r="AR112" s="239">
        <v>476.83</v>
      </c>
      <c r="AS112" s="240">
        <v>471.97</v>
      </c>
      <c r="AT112" s="240">
        <v>476.91</v>
      </c>
      <c r="AU112" s="240">
        <v>474.71</v>
      </c>
      <c r="AW112" s="240">
        <v>477.41</v>
      </c>
      <c r="AX112" s="240">
        <v>468.89</v>
      </c>
      <c r="AY112" s="240">
        <v>464.45</v>
      </c>
      <c r="AZ112" s="243">
        <v>455.43</v>
      </c>
      <c r="BB112" s="138">
        <v>461.39</v>
      </c>
    </row>
    <row r="113" spans="1:54" x14ac:dyDescent="0.6">
      <c r="A113" s="347"/>
      <c r="B113" s="349"/>
      <c r="C113" s="137" t="s">
        <v>406</v>
      </c>
      <c r="D113" s="239">
        <v>372.95</v>
      </c>
      <c r="E113" s="239">
        <v>377.36</v>
      </c>
      <c r="F113" s="239">
        <v>388.3</v>
      </c>
      <c r="G113" s="239">
        <v>368.67</v>
      </c>
      <c r="I113" s="239">
        <v>364.67</v>
      </c>
      <c r="J113" s="239">
        <v>373.86</v>
      </c>
      <c r="K113" s="239">
        <v>379.15</v>
      </c>
      <c r="L113" s="239">
        <v>382.96</v>
      </c>
      <c r="N113" s="239">
        <v>386.92</v>
      </c>
      <c r="O113" s="239">
        <v>398.77</v>
      </c>
      <c r="P113" s="239">
        <v>393.18</v>
      </c>
      <c r="Q113" s="239">
        <v>393.32</v>
      </c>
      <c r="S113" s="239">
        <v>392.43</v>
      </c>
      <c r="T113" s="239">
        <v>396.21</v>
      </c>
      <c r="U113" s="239">
        <v>392.96</v>
      </c>
      <c r="V113" s="239">
        <v>401.05</v>
      </c>
      <c r="X113" s="239">
        <v>407.56</v>
      </c>
      <c r="Y113" s="239">
        <v>408.68</v>
      </c>
      <c r="Z113" s="239">
        <v>410.09</v>
      </c>
      <c r="AA113" s="239">
        <v>416.89</v>
      </c>
      <c r="AC113" s="239">
        <v>425.68</v>
      </c>
      <c r="AD113" s="239">
        <v>432.3</v>
      </c>
      <c r="AE113" s="239">
        <v>433.65</v>
      </c>
      <c r="AF113" s="239">
        <v>387.41</v>
      </c>
      <c r="AH113" s="239">
        <v>383.47</v>
      </c>
      <c r="AI113" s="239">
        <v>384.8</v>
      </c>
      <c r="AJ113" s="239">
        <v>391.27</v>
      </c>
      <c r="AK113" s="239">
        <v>392.25</v>
      </c>
      <c r="AM113" s="239">
        <v>397.18</v>
      </c>
      <c r="AN113" s="239">
        <v>395.92</v>
      </c>
      <c r="AO113" s="239">
        <v>392.79</v>
      </c>
      <c r="AP113" s="239">
        <v>399.48</v>
      </c>
      <c r="AR113" s="239">
        <v>393.67</v>
      </c>
      <c r="AS113" s="240">
        <v>383.77</v>
      </c>
      <c r="AT113" s="240">
        <v>390.35</v>
      </c>
      <c r="AU113" s="240">
        <v>392.18</v>
      </c>
      <c r="AW113" s="240">
        <v>390.5</v>
      </c>
      <c r="AX113" s="240">
        <v>381.73</v>
      </c>
      <c r="AY113" s="240">
        <v>363.98</v>
      </c>
      <c r="AZ113" s="243">
        <v>367.65</v>
      </c>
      <c r="BB113" s="138">
        <v>375.98</v>
      </c>
    </row>
    <row r="114" spans="1:54" x14ac:dyDescent="0.6">
      <c r="A114" s="347"/>
      <c r="B114" s="349"/>
      <c r="C114" s="137" t="s">
        <v>407</v>
      </c>
      <c r="D114" s="239">
        <v>0</v>
      </c>
      <c r="E114" s="239">
        <v>0</v>
      </c>
      <c r="F114" s="239">
        <v>0</v>
      </c>
      <c r="G114" s="239">
        <v>0</v>
      </c>
      <c r="I114" s="239">
        <v>0</v>
      </c>
      <c r="J114" s="239">
        <v>0</v>
      </c>
      <c r="K114" s="239">
        <v>0</v>
      </c>
      <c r="L114" s="239">
        <v>0</v>
      </c>
      <c r="N114" s="239">
        <v>0</v>
      </c>
      <c r="O114" s="239">
        <v>0</v>
      </c>
      <c r="P114" s="239">
        <v>0</v>
      </c>
      <c r="Q114" s="239">
        <v>0</v>
      </c>
      <c r="S114" s="239">
        <v>0</v>
      </c>
      <c r="T114" s="239">
        <v>0</v>
      </c>
      <c r="U114" s="239">
        <v>0</v>
      </c>
      <c r="V114" s="239">
        <v>0</v>
      </c>
      <c r="X114" s="239">
        <v>0</v>
      </c>
      <c r="Y114" s="239">
        <v>0</v>
      </c>
      <c r="Z114" s="239">
        <v>0</v>
      </c>
      <c r="AA114" s="239">
        <v>0</v>
      </c>
      <c r="AC114" s="239">
        <v>0</v>
      </c>
      <c r="AD114" s="239">
        <v>0</v>
      </c>
      <c r="AE114" s="239">
        <v>0</v>
      </c>
      <c r="AF114" s="239">
        <v>407.29</v>
      </c>
      <c r="AH114" s="239">
        <v>401.57</v>
      </c>
      <c r="AI114" s="239">
        <v>308.13</v>
      </c>
      <c r="AJ114" s="239">
        <v>321.17</v>
      </c>
      <c r="AK114" s="239">
        <v>398.77</v>
      </c>
      <c r="AM114" s="239">
        <v>400.92</v>
      </c>
      <c r="AN114" s="239">
        <v>398.96</v>
      </c>
      <c r="AO114" s="239">
        <v>398.01</v>
      </c>
      <c r="AP114" s="239">
        <v>403.94</v>
      </c>
      <c r="AR114" s="239">
        <v>401.54</v>
      </c>
      <c r="AS114" s="240">
        <v>395.22</v>
      </c>
      <c r="AT114" s="240">
        <v>392.15</v>
      </c>
      <c r="AU114" s="240">
        <v>389.88</v>
      </c>
      <c r="AW114" s="240">
        <v>385.71</v>
      </c>
      <c r="AX114" s="240">
        <v>383.39</v>
      </c>
      <c r="AY114" s="240">
        <v>375.78</v>
      </c>
      <c r="AZ114" s="243">
        <v>367.76</v>
      </c>
      <c r="BB114" s="138">
        <v>361.95</v>
      </c>
    </row>
    <row r="115" spans="1:54" x14ac:dyDescent="0.6">
      <c r="A115" s="347"/>
      <c r="B115" s="349"/>
      <c r="C115" s="137" t="s">
        <v>408</v>
      </c>
      <c r="D115" s="239">
        <v>458.97</v>
      </c>
      <c r="E115" s="239">
        <v>468.29</v>
      </c>
      <c r="F115" s="239">
        <v>476.83</v>
      </c>
      <c r="G115" s="239">
        <v>453.68</v>
      </c>
      <c r="I115" s="239">
        <v>452.94</v>
      </c>
      <c r="J115" s="239">
        <v>464</v>
      </c>
      <c r="K115" s="239">
        <v>468.22</v>
      </c>
      <c r="L115" s="239">
        <v>460.53</v>
      </c>
      <c r="N115" s="239">
        <v>478.06</v>
      </c>
      <c r="O115" s="239">
        <v>459.84</v>
      </c>
      <c r="P115" s="239">
        <v>464.57</v>
      </c>
      <c r="Q115" s="239">
        <v>460.81</v>
      </c>
      <c r="S115" s="239">
        <v>468.71</v>
      </c>
      <c r="T115" s="239">
        <v>471.59</v>
      </c>
      <c r="U115" s="239">
        <v>472.31</v>
      </c>
      <c r="V115" s="239">
        <v>467.38</v>
      </c>
      <c r="X115" s="239">
        <v>468</v>
      </c>
      <c r="Y115" s="239">
        <v>477.44</v>
      </c>
      <c r="Z115" s="239">
        <v>478.57</v>
      </c>
      <c r="AA115" s="239">
        <v>472.5</v>
      </c>
      <c r="AC115" s="239">
        <v>484.37</v>
      </c>
      <c r="AD115" s="239">
        <v>498.09</v>
      </c>
      <c r="AE115" s="239">
        <v>492.14</v>
      </c>
      <c r="AF115" s="239">
        <v>456.55</v>
      </c>
      <c r="AH115" s="239">
        <v>439.9</v>
      </c>
      <c r="AI115" s="239">
        <v>446.95</v>
      </c>
      <c r="AJ115" s="239">
        <v>452.45</v>
      </c>
      <c r="AK115" s="239">
        <v>452.39</v>
      </c>
      <c r="AM115" s="239">
        <v>462.32</v>
      </c>
      <c r="AN115" s="239">
        <v>458.97</v>
      </c>
      <c r="AO115" s="239">
        <v>450.78</v>
      </c>
      <c r="AP115" s="239">
        <v>461.87</v>
      </c>
      <c r="AR115" s="239">
        <v>458.45</v>
      </c>
      <c r="AS115" s="240">
        <v>447.17</v>
      </c>
      <c r="AT115" s="240">
        <v>441.91</v>
      </c>
      <c r="AU115" s="240">
        <v>436.96</v>
      </c>
      <c r="AW115" s="240">
        <v>438.38</v>
      </c>
      <c r="AX115" s="240">
        <v>437.92</v>
      </c>
      <c r="AY115" s="240">
        <v>427.3</v>
      </c>
      <c r="AZ115" s="243">
        <v>419.34</v>
      </c>
      <c r="BB115" s="138">
        <v>416.97</v>
      </c>
    </row>
    <row r="116" spans="1:54" x14ac:dyDescent="0.6">
      <c r="A116" s="347"/>
      <c r="B116" s="349"/>
      <c r="C116" s="137" t="s">
        <v>409</v>
      </c>
      <c r="D116" s="239">
        <v>0</v>
      </c>
      <c r="E116" s="239">
        <v>0</v>
      </c>
      <c r="F116" s="239">
        <v>0</v>
      </c>
      <c r="G116" s="239">
        <v>0</v>
      </c>
      <c r="I116" s="239">
        <v>0</v>
      </c>
      <c r="J116" s="239">
        <v>0</v>
      </c>
      <c r="K116" s="239">
        <v>0</v>
      </c>
      <c r="L116" s="239">
        <v>0</v>
      </c>
      <c r="N116" s="239">
        <v>0</v>
      </c>
      <c r="O116" s="239">
        <v>0</v>
      </c>
      <c r="P116" s="239">
        <v>0</v>
      </c>
      <c r="Q116" s="239">
        <v>0</v>
      </c>
      <c r="S116" s="239">
        <v>0</v>
      </c>
      <c r="T116" s="239">
        <v>0</v>
      </c>
      <c r="U116" s="239">
        <v>0</v>
      </c>
      <c r="V116" s="239">
        <v>0</v>
      </c>
      <c r="X116" s="239">
        <v>0</v>
      </c>
      <c r="Y116" s="239">
        <v>0</v>
      </c>
      <c r="Z116" s="239">
        <v>0</v>
      </c>
      <c r="AA116" s="239">
        <v>0</v>
      </c>
      <c r="AC116" s="239">
        <v>0</v>
      </c>
      <c r="AD116" s="239">
        <v>0</v>
      </c>
      <c r="AE116" s="239">
        <v>0</v>
      </c>
      <c r="AF116" s="239">
        <v>0</v>
      </c>
      <c r="AH116" s="239">
        <v>0</v>
      </c>
      <c r="AI116" s="239">
        <v>0</v>
      </c>
      <c r="AJ116" s="239">
        <v>0</v>
      </c>
      <c r="AK116" s="239">
        <v>0</v>
      </c>
      <c r="AM116" s="239">
        <v>0</v>
      </c>
      <c r="AN116" s="239">
        <v>0</v>
      </c>
      <c r="AO116" s="239">
        <v>0</v>
      </c>
      <c r="AP116" s="239">
        <v>0</v>
      </c>
      <c r="AR116" s="239">
        <v>0</v>
      </c>
      <c r="AS116" s="239">
        <v>0</v>
      </c>
      <c r="AT116" s="239">
        <v>0</v>
      </c>
      <c r="AU116" s="239">
        <v>0</v>
      </c>
      <c r="AW116" s="239">
        <v>0</v>
      </c>
      <c r="AX116" s="239">
        <v>0</v>
      </c>
      <c r="AY116" s="239">
        <v>0</v>
      </c>
      <c r="AZ116" s="239">
        <v>0</v>
      </c>
      <c r="BB116" s="133">
        <v>0</v>
      </c>
    </row>
    <row r="117" spans="1:54" x14ac:dyDescent="0.6">
      <c r="A117" s="347"/>
      <c r="B117" s="349"/>
      <c r="C117" s="137" t="s">
        <v>410</v>
      </c>
      <c r="D117" s="239">
        <v>0</v>
      </c>
      <c r="E117" s="239">
        <v>0</v>
      </c>
      <c r="F117" s="239">
        <v>0</v>
      </c>
      <c r="G117" s="239">
        <v>0</v>
      </c>
      <c r="I117" s="239">
        <v>0</v>
      </c>
      <c r="J117" s="239">
        <v>0</v>
      </c>
      <c r="K117" s="239">
        <v>0</v>
      </c>
      <c r="L117" s="239">
        <v>0</v>
      </c>
      <c r="N117" s="239">
        <v>0</v>
      </c>
      <c r="O117" s="239">
        <v>0</v>
      </c>
      <c r="P117" s="239">
        <v>0</v>
      </c>
      <c r="Q117" s="239">
        <v>0</v>
      </c>
      <c r="S117" s="239">
        <v>0</v>
      </c>
      <c r="T117" s="239">
        <v>0</v>
      </c>
      <c r="U117" s="239">
        <v>0</v>
      </c>
      <c r="V117" s="239">
        <v>0</v>
      </c>
      <c r="X117" s="239">
        <v>0</v>
      </c>
      <c r="Y117" s="239">
        <v>0</v>
      </c>
      <c r="Z117" s="239">
        <v>0</v>
      </c>
      <c r="AA117" s="239">
        <v>0</v>
      </c>
      <c r="AC117" s="239">
        <v>0</v>
      </c>
      <c r="AD117" s="239">
        <v>0</v>
      </c>
      <c r="AE117" s="239">
        <v>0</v>
      </c>
      <c r="AF117" s="239">
        <v>0</v>
      </c>
      <c r="AH117" s="239">
        <v>0</v>
      </c>
      <c r="AI117" s="239">
        <v>0</v>
      </c>
      <c r="AJ117" s="239">
        <v>0</v>
      </c>
      <c r="AK117" s="239">
        <v>0</v>
      </c>
      <c r="AM117" s="239">
        <v>0</v>
      </c>
      <c r="AN117" s="239">
        <v>0</v>
      </c>
      <c r="AO117" s="239">
        <v>0</v>
      </c>
      <c r="AP117" s="239">
        <v>0</v>
      </c>
      <c r="AR117" s="239">
        <v>0</v>
      </c>
      <c r="AS117" s="239">
        <v>0</v>
      </c>
      <c r="AT117" s="239">
        <v>0</v>
      </c>
      <c r="AU117" s="239">
        <v>0</v>
      </c>
      <c r="AW117" s="239">
        <v>0</v>
      </c>
      <c r="AX117" s="239">
        <v>0</v>
      </c>
      <c r="AY117" s="239">
        <v>0</v>
      </c>
      <c r="AZ117" s="239">
        <v>0</v>
      </c>
      <c r="BB117" s="133">
        <v>0</v>
      </c>
    </row>
    <row r="118" spans="1:54" x14ac:dyDescent="0.6">
      <c r="A118" s="347"/>
      <c r="B118" s="349"/>
      <c r="C118" s="137" t="s">
        <v>411</v>
      </c>
      <c r="D118" s="239">
        <v>0</v>
      </c>
      <c r="E118" s="239">
        <v>0</v>
      </c>
      <c r="F118" s="239">
        <v>0</v>
      </c>
      <c r="G118" s="239">
        <v>0</v>
      </c>
      <c r="I118" s="239">
        <v>0</v>
      </c>
      <c r="J118" s="239">
        <v>0</v>
      </c>
      <c r="K118" s="239">
        <v>0</v>
      </c>
      <c r="L118" s="239">
        <v>0</v>
      </c>
      <c r="N118" s="239">
        <v>0</v>
      </c>
      <c r="O118" s="239">
        <v>0</v>
      </c>
      <c r="P118" s="239">
        <v>0</v>
      </c>
      <c r="Q118" s="239">
        <v>0</v>
      </c>
      <c r="S118" s="239">
        <v>0</v>
      </c>
      <c r="T118" s="239">
        <v>0</v>
      </c>
      <c r="U118" s="239">
        <v>0</v>
      </c>
      <c r="V118" s="239">
        <v>0</v>
      </c>
      <c r="X118" s="239">
        <v>0</v>
      </c>
      <c r="Y118" s="239">
        <v>0</v>
      </c>
      <c r="Z118" s="239">
        <v>0</v>
      </c>
      <c r="AA118" s="239">
        <v>0</v>
      </c>
      <c r="AC118" s="239">
        <v>0</v>
      </c>
      <c r="AD118" s="239">
        <v>0</v>
      </c>
      <c r="AE118" s="239">
        <v>0</v>
      </c>
      <c r="AF118" s="239">
        <v>460.82</v>
      </c>
      <c r="AH118" s="239">
        <v>451.31</v>
      </c>
      <c r="AI118" s="239">
        <v>392.77</v>
      </c>
      <c r="AJ118" s="239">
        <v>401.45</v>
      </c>
      <c r="AK118" s="239">
        <v>460.44</v>
      </c>
      <c r="AM118" s="239">
        <v>471.05</v>
      </c>
      <c r="AN118" s="239">
        <v>474.57</v>
      </c>
      <c r="AO118" s="239">
        <v>472.97</v>
      </c>
      <c r="AP118" s="239">
        <v>478.87</v>
      </c>
      <c r="AR118" s="239">
        <v>471.69</v>
      </c>
      <c r="AS118" s="240">
        <v>469.88</v>
      </c>
      <c r="AT118" s="240">
        <v>466.86</v>
      </c>
      <c r="AU118" s="240">
        <v>450.74</v>
      </c>
      <c r="AW118" s="240">
        <v>449.49</v>
      </c>
      <c r="AX118" s="240">
        <v>453.23</v>
      </c>
      <c r="AY118" s="240">
        <v>433.63</v>
      </c>
      <c r="AZ118" s="243">
        <v>431.89</v>
      </c>
      <c r="BB118" s="138">
        <v>430.77</v>
      </c>
    </row>
    <row r="119" spans="1:54" x14ac:dyDescent="0.6">
      <c r="A119" s="347"/>
      <c r="B119" s="349"/>
      <c r="C119" s="137" t="s">
        <v>412</v>
      </c>
      <c r="D119" s="239">
        <v>413.86</v>
      </c>
      <c r="E119" s="239">
        <v>423.31</v>
      </c>
      <c r="F119" s="239">
        <v>427.39</v>
      </c>
      <c r="G119" s="239">
        <v>412.92</v>
      </c>
      <c r="I119" s="239">
        <v>411.86</v>
      </c>
      <c r="J119" s="239">
        <v>424.29</v>
      </c>
      <c r="K119" s="239">
        <v>427.52</v>
      </c>
      <c r="L119" s="239">
        <v>434.07</v>
      </c>
      <c r="N119" s="239">
        <v>437.41</v>
      </c>
      <c r="O119" s="239">
        <v>429.47</v>
      </c>
      <c r="P119" s="239">
        <v>433.74</v>
      </c>
      <c r="Q119" s="239">
        <v>430.77</v>
      </c>
      <c r="S119" s="239">
        <v>428.56</v>
      </c>
      <c r="T119" s="239">
        <v>435.71</v>
      </c>
      <c r="U119" s="239">
        <v>433.6</v>
      </c>
      <c r="V119" s="239">
        <v>436.15</v>
      </c>
      <c r="X119" s="239">
        <v>436.71</v>
      </c>
      <c r="Y119" s="239">
        <v>440.82</v>
      </c>
      <c r="Z119" s="239">
        <v>440.54</v>
      </c>
      <c r="AA119" s="239">
        <v>436.9</v>
      </c>
      <c r="AC119" s="239">
        <v>444.39</v>
      </c>
      <c r="AD119" s="239">
        <v>461.75</v>
      </c>
      <c r="AE119" s="239">
        <v>461.98</v>
      </c>
      <c r="AF119" s="239">
        <v>410.07</v>
      </c>
      <c r="AH119" s="239">
        <v>398.17</v>
      </c>
      <c r="AI119" s="239">
        <v>411.48</v>
      </c>
      <c r="AJ119" s="239">
        <v>391.33</v>
      </c>
      <c r="AK119" s="239">
        <v>394.71</v>
      </c>
      <c r="AM119" s="239">
        <v>399.5</v>
      </c>
      <c r="AN119" s="239">
        <v>395.48</v>
      </c>
      <c r="AO119" s="239">
        <v>403.74</v>
      </c>
      <c r="AP119" s="239">
        <v>408.05</v>
      </c>
      <c r="AR119" s="239">
        <v>399.78</v>
      </c>
      <c r="AS119" s="240">
        <v>391.42</v>
      </c>
      <c r="AT119" s="240">
        <v>394.74</v>
      </c>
      <c r="AU119" s="240">
        <v>395.24</v>
      </c>
      <c r="AW119" s="240">
        <v>397.77</v>
      </c>
      <c r="AX119" s="240">
        <v>399.82</v>
      </c>
      <c r="AY119" s="240">
        <v>390.04</v>
      </c>
      <c r="AZ119" s="243">
        <v>386.57</v>
      </c>
      <c r="BB119" s="138">
        <v>388.35</v>
      </c>
    </row>
    <row r="120" spans="1:54" x14ac:dyDescent="0.6">
      <c r="A120" s="347"/>
      <c r="B120" s="349"/>
      <c r="C120" s="129" t="s">
        <v>413</v>
      </c>
      <c r="D120" s="239">
        <v>436.97</v>
      </c>
      <c r="E120" s="239">
        <v>442.66</v>
      </c>
      <c r="F120" s="239">
        <v>446.44</v>
      </c>
      <c r="G120" s="239">
        <v>416.74</v>
      </c>
      <c r="I120" s="239">
        <v>419.48</v>
      </c>
      <c r="J120" s="239">
        <v>420.88</v>
      </c>
      <c r="K120" s="239">
        <v>432.09</v>
      </c>
      <c r="L120" s="239">
        <v>437.11</v>
      </c>
      <c r="N120" s="239">
        <v>445.77</v>
      </c>
      <c r="O120" s="239">
        <v>431.29</v>
      </c>
      <c r="P120" s="239">
        <v>443.36</v>
      </c>
      <c r="Q120" s="239">
        <v>433.81</v>
      </c>
      <c r="S120" s="239">
        <v>437.51</v>
      </c>
      <c r="T120" s="239">
        <v>426.61</v>
      </c>
      <c r="U120" s="239">
        <v>423.65</v>
      </c>
      <c r="V120" s="239">
        <v>436.04</v>
      </c>
      <c r="X120" s="239">
        <v>426.17</v>
      </c>
      <c r="Y120" s="239">
        <v>428.51</v>
      </c>
      <c r="Z120" s="239">
        <v>436.63</v>
      </c>
      <c r="AA120" s="239">
        <v>436.42</v>
      </c>
      <c r="AC120" s="239">
        <v>443.23</v>
      </c>
      <c r="AD120" s="239">
        <v>458.97</v>
      </c>
      <c r="AE120" s="239">
        <v>450.73</v>
      </c>
      <c r="AF120" s="239">
        <v>399.49</v>
      </c>
      <c r="AH120" s="239">
        <v>400.35</v>
      </c>
      <c r="AI120" s="239">
        <v>405.32</v>
      </c>
      <c r="AJ120" s="239">
        <v>402.38</v>
      </c>
      <c r="AK120" s="239">
        <v>406.76</v>
      </c>
      <c r="AM120" s="239">
        <v>412.81</v>
      </c>
      <c r="AN120" s="239">
        <v>411.63</v>
      </c>
      <c r="AO120" s="239">
        <v>413.96</v>
      </c>
      <c r="AP120" s="239">
        <v>422.09</v>
      </c>
      <c r="AR120" s="239">
        <v>412.56</v>
      </c>
      <c r="AS120" s="240">
        <v>412.09</v>
      </c>
      <c r="AT120" s="240">
        <v>408.76</v>
      </c>
      <c r="AU120" s="240">
        <v>404.79</v>
      </c>
      <c r="AW120" s="240">
        <v>403.38</v>
      </c>
      <c r="AX120" s="240">
        <v>409.53</v>
      </c>
      <c r="AY120" s="240">
        <v>417.63</v>
      </c>
      <c r="AZ120" s="243">
        <v>415</v>
      </c>
      <c r="BB120" s="138">
        <v>408.69</v>
      </c>
    </row>
    <row r="121" spans="1:54" x14ac:dyDescent="0.6">
      <c r="A121" s="347" t="s">
        <v>227</v>
      </c>
      <c r="B121" s="347" t="s">
        <v>369</v>
      </c>
      <c r="C121" s="236" t="s">
        <v>38</v>
      </c>
      <c r="D121" s="245">
        <f>SUM(D122:D143)</f>
        <v>5394.2300000000005</v>
      </c>
      <c r="E121" s="245">
        <f t="shared" ref="E121:BB121" si="16">SUM(E122:E143)</f>
        <v>5516.2700000000013</v>
      </c>
      <c r="F121" s="245">
        <f t="shared" si="16"/>
        <v>5556.76</v>
      </c>
      <c r="G121" s="245">
        <f t="shared" si="16"/>
        <v>4971.37</v>
      </c>
      <c r="I121" s="245">
        <f t="shared" si="16"/>
        <v>4980.1899999999996</v>
      </c>
      <c r="J121" s="245">
        <f t="shared" si="16"/>
        <v>4999.6399999999994</v>
      </c>
      <c r="K121" s="245">
        <f t="shared" si="16"/>
        <v>4987.8499999999995</v>
      </c>
      <c r="L121" s="245">
        <f t="shared" si="16"/>
        <v>5078.7700000000004</v>
      </c>
      <c r="N121" s="245">
        <f t="shared" si="16"/>
        <v>5114.8899999999994</v>
      </c>
      <c r="O121" s="245">
        <f t="shared" si="16"/>
        <v>5447.62</v>
      </c>
      <c r="P121" s="245">
        <f t="shared" si="16"/>
        <v>5365.83</v>
      </c>
      <c r="Q121" s="245">
        <f t="shared" si="16"/>
        <v>5382.68</v>
      </c>
      <c r="S121" s="245">
        <f t="shared" si="16"/>
        <v>5397.1</v>
      </c>
      <c r="T121" s="245">
        <f t="shared" si="16"/>
        <v>5510.3899999999994</v>
      </c>
      <c r="U121" s="245">
        <f t="shared" si="16"/>
        <v>5512.06</v>
      </c>
      <c r="V121" s="245">
        <f t="shared" si="16"/>
        <v>5435.5399999999991</v>
      </c>
      <c r="X121" s="245">
        <f t="shared" si="16"/>
        <v>5503.28</v>
      </c>
      <c r="Y121" s="245">
        <f t="shared" si="16"/>
        <v>5525.6100000000006</v>
      </c>
      <c r="Z121" s="245">
        <f t="shared" si="16"/>
        <v>5506.1399999999994</v>
      </c>
      <c r="AA121" s="245">
        <f t="shared" si="16"/>
        <v>5575.0199999999986</v>
      </c>
      <c r="AC121" s="245">
        <f t="shared" si="16"/>
        <v>5667.0499999999993</v>
      </c>
      <c r="AD121" s="245">
        <f t="shared" si="16"/>
        <v>6197.0400000000009</v>
      </c>
      <c r="AE121" s="245">
        <f t="shared" si="16"/>
        <v>5783.37</v>
      </c>
      <c r="AF121" s="245">
        <f t="shared" si="16"/>
        <v>5617.1</v>
      </c>
      <c r="AH121" s="245">
        <f t="shared" si="16"/>
        <v>5663.54</v>
      </c>
      <c r="AI121" s="245">
        <f t="shared" si="16"/>
        <v>5684.9</v>
      </c>
      <c r="AJ121" s="245">
        <f t="shared" si="16"/>
        <v>5649.73</v>
      </c>
      <c r="AK121" s="245">
        <f t="shared" si="16"/>
        <v>5690.9199999999992</v>
      </c>
      <c r="AM121" s="245">
        <f t="shared" si="16"/>
        <v>5766</v>
      </c>
      <c r="AN121" s="245">
        <f t="shared" si="16"/>
        <v>5438.7999999999993</v>
      </c>
      <c r="AO121" s="245">
        <f t="shared" si="16"/>
        <v>5289.1799999999994</v>
      </c>
      <c r="AP121" s="245">
        <f t="shared" si="16"/>
        <v>5448.4699999999993</v>
      </c>
      <c r="AR121" s="245">
        <f t="shared" si="16"/>
        <v>5700.38</v>
      </c>
      <c r="AS121" s="245">
        <f t="shared" si="16"/>
        <v>5461.32</v>
      </c>
      <c r="AT121" s="245">
        <f t="shared" si="16"/>
        <v>5442.9500000000007</v>
      </c>
      <c r="AU121" s="245">
        <f t="shared" si="16"/>
        <v>5406.5000000000009</v>
      </c>
      <c r="AW121" s="245">
        <f t="shared" si="16"/>
        <v>5386.6</v>
      </c>
      <c r="AX121" s="245">
        <f t="shared" si="16"/>
        <v>5822.4000000000005</v>
      </c>
      <c r="AY121" s="245">
        <f t="shared" si="16"/>
        <v>5723.6</v>
      </c>
      <c r="AZ121" s="245">
        <f t="shared" si="16"/>
        <v>5702.59</v>
      </c>
      <c r="BB121" s="245">
        <f t="shared" si="16"/>
        <v>5706.26</v>
      </c>
    </row>
    <row r="122" spans="1:54" x14ac:dyDescent="0.6">
      <c r="A122" s="347"/>
      <c r="B122" s="347"/>
      <c r="C122" s="137" t="s">
        <v>100</v>
      </c>
      <c r="D122" s="239">
        <v>390.75</v>
      </c>
      <c r="E122" s="239">
        <v>396.78</v>
      </c>
      <c r="F122" s="239">
        <v>399.76</v>
      </c>
      <c r="G122" s="239">
        <v>364.79</v>
      </c>
      <c r="I122" s="239">
        <v>360.66</v>
      </c>
      <c r="J122" s="239">
        <v>365.87</v>
      </c>
      <c r="K122" s="239">
        <v>362.69</v>
      </c>
      <c r="L122" s="239">
        <v>365.38</v>
      </c>
      <c r="N122" s="239">
        <v>372.99</v>
      </c>
      <c r="O122" s="239">
        <v>371.09</v>
      </c>
      <c r="P122" s="239">
        <v>367.17</v>
      </c>
      <c r="Q122" s="239">
        <v>371.87</v>
      </c>
      <c r="S122" s="239">
        <v>372.21</v>
      </c>
      <c r="T122" s="239">
        <v>375.26</v>
      </c>
      <c r="U122" s="239">
        <v>378.41</v>
      </c>
      <c r="V122" s="239">
        <v>373</v>
      </c>
      <c r="X122" s="239">
        <v>377.58</v>
      </c>
      <c r="Y122" s="239">
        <v>378.1</v>
      </c>
      <c r="Z122" s="239">
        <v>384.94</v>
      </c>
      <c r="AA122" s="239">
        <v>389.98</v>
      </c>
      <c r="AC122" s="239">
        <v>396.35</v>
      </c>
      <c r="AD122" s="239">
        <v>424.58</v>
      </c>
      <c r="AE122" s="239">
        <v>402.25</v>
      </c>
      <c r="AF122" s="239">
        <v>392.43</v>
      </c>
      <c r="AH122" s="239">
        <v>391.33</v>
      </c>
      <c r="AI122" s="239">
        <v>389</v>
      </c>
      <c r="AJ122" s="239">
        <v>395.33</v>
      </c>
      <c r="AK122" s="239">
        <v>404.4</v>
      </c>
      <c r="AM122" s="239">
        <v>410.52</v>
      </c>
      <c r="AN122" s="239">
        <v>409.69</v>
      </c>
      <c r="AO122" s="239">
        <v>393.02</v>
      </c>
      <c r="AP122" s="239">
        <v>408.57</v>
      </c>
      <c r="AR122" s="239">
        <v>396.05</v>
      </c>
      <c r="AS122" s="240">
        <v>406.59</v>
      </c>
      <c r="AT122" s="240">
        <v>411.67</v>
      </c>
      <c r="AU122" s="240">
        <v>412.87</v>
      </c>
      <c r="AW122" s="240">
        <v>407.6</v>
      </c>
      <c r="AX122" s="240">
        <v>429.97</v>
      </c>
      <c r="AY122" s="240">
        <v>423.75</v>
      </c>
      <c r="AZ122" s="243">
        <v>422.54</v>
      </c>
      <c r="BB122" s="138">
        <v>420.44</v>
      </c>
    </row>
    <row r="123" spans="1:54" x14ac:dyDescent="0.6">
      <c r="A123" s="347"/>
      <c r="B123" s="347"/>
      <c r="C123" s="137" t="s">
        <v>101</v>
      </c>
      <c r="D123" s="239">
        <v>367.82</v>
      </c>
      <c r="E123" s="239">
        <v>368.88</v>
      </c>
      <c r="F123" s="239">
        <v>367.96</v>
      </c>
      <c r="G123" s="239">
        <v>326.29000000000002</v>
      </c>
      <c r="I123" s="239">
        <v>331.4</v>
      </c>
      <c r="J123" s="239">
        <v>332.53</v>
      </c>
      <c r="K123" s="239">
        <v>337.17</v>
      </c>
      <c r="L123" s="239">
        <v>347.62</v>
      </c>
      <c r="N123" s="239">
        <v>351.5</v>
      </c>
      <c r="O123" s="239">
        <v>347.67</v>
      </c>
      <c r="P123" s="239">
        <v>342.67</v>
      </c>
      <c r="Q123" s="239">
        <v>342.75</v>
      </c>
      <c r="S123" s="239">
        <v>344.13</v>
      </c>
      <c r="T123" s="239">
        <v>354.61</v>
      </c>
      <c r="U123" s="239">
        <v>355.99</v>
      </c>
      <c r="V123" s="239">
        <v>354.12</v>
      </c>
      <c r="X123" s="239">
        <v>357.3</v>
      </c>
      <c r="Y123" s="239">
        <v>357.34</v>
      </c>
      <c r="Z123" s="239">
        <v>353.96</v>
      </c>
      <c r="AA123" s="239">
        <v>360.51</v>
      </c>
      <c r="AC123" s="239">
        <v>370.84</v>
      </c>
      <c r="AD123" s="239">
        <v>431.83</v>
      </c>
      <c r="AE123" s="239">
        <v>382.15</v>
      </c>
      <c r="AF123" s="239">
        <v>365.32</v>
      </c>
      <c r="AH123" s="239">
        <v>375</v>
      </c>
      <c r="AI123" s="239">
        <v>382.07</v>
      </c>
      <c r="AJ123" s="239">
        <v>375.27</v>
      </c>
      <c r="AK123" s="239">
        <v>377.05</v>
      </c>
      <c r="AM123" s="239">
        <v>380.22</v>
      </c>
      <c r="AN123" s="239">
        <v>378.31</v>
      </c>
      <c r="AO123" s="239">
        <v>365.82</v>
      </c>
      <c r="AP123" s="239">
        <v>381.8</v>
      </c>
      <c r="AR123" s="239">
        <v>369.11</v>
      </c>
      <c r="AS123" s="240">
        <v>382.19</v>
      </c>
      <c r="AT123" s="240">
        <v>377.54</v>
      </c>
      <c r="AU123" s="240">
        <v>373.23</v>
      </c>
      <c r="AW123" s="240">
        <v>371.35</v>
      </c>
      <c r="AX123" s="240">
        <v>401.72</v>
      </c>
      <c r="AY123" s="240">
        <v>394.02</v>
      </c>
      <c r="AZ123" s="243">
        <v>390.63</v>
      </c>
      <c r="BB123" s="138">
        <v>386.53</v>
      </c>
    </row>
    <row r="124" spans="1:54" x14ac:dyDescent="0.6">
      <c r="A124" s="347"/>
      <c r="B124" s="347"/>
      <c r="C124" s="137" t="s">
        <v>106</v>
      </c>
      <c r="D124" s="239">
        <v>398.1</v>
      </c>
      <c r="E124" s="239">
        <v>402.22</v>
      </c>
      <c r="F124" s="239">
        <v>411.7</v>
      </c>
      <c r="G124" s="239">
        <v>359.51</v>
      </c>
      <c r="I124" s="239">
        <v>355.05</v>
      </c>
      <c r="J124" s="239">
        <v>361.17</v>
      </c>
      <c r="K124" s="239">
        <v>361.16</v>
      </c>
      <c r="L124" s="239">
        <v>374.41</v>
      </c>
      <c r="N124" s="239">
        <v>372.57</v>
      </c>
      <c r="O124" s="239">
        <v>374.44</v>
      </c>
      <c r="P124" s="239">
        <v>367.91</v>
      </c>
      <c r="Q124" s="239">
        <v>365.04</v>
      </c>
      <c r="S124" s="239">
        <v>368.63</v>
      </c>
      <c r="T124" s="239">
        <v>380.07</v>
      </c>
      <c r="U124" s="239">
        <v>374.2</v>
      </c>
      <c r="V124" s="239">
        <v>367.87</v>
      </c>
      <c r="X124" s="239">
        <v>374.83</v>
      </c>
      <c r="Y124" s="239">
        <v>372.04</v>
      </c>
      <c r="Z124" s="239">
        <v>371.36</v>
      </c>
      <c r="AA124" s="239">
        <v>364.95</v>
      </c>
      <c r="AC124" s="239">
        <v>377.19</v>
      </c>
      <c r="AD124" s="239">
        <v>410.51</v>
      </c>
      <c r="AE124" s="239">
        <v>385.95</v>
      </c>
      <c r="AF124" s="239">
        <v>372.27</v>
      </c>
      <c r="AH124" s="239">
        <v>372.85</v>
      </c>
      <c r="AI124" s="239">
        <v>381.11</v>
      </c>
      <c r="AJ124" s="239">
        <v>383.31</v>
      </c>
      <c r="AK124" s="239">
        <v>383.3</v>
      </c>
      <c r="AM124" s="239">
        <v>384.72</v>
      </c>
      <c r="AN124" s="239">
        <v>382.51</v>
      </c>
      <c r="AO124" s="239">
        <v>379.91</v>
      </c>
      <c r="AP124" s="239">
        <v>396.45</v>
      </c>
      <c r="AR124" s="239">
        <v>387.13</v>
      </c>
      <c r="AS124" s="240">
        <v>397.28</v>
      </c>
      <c r="AT124" s="240">
        <v>401.59</v>
      </c>
      <c r="AU124" s="240">
        <v>399</v>
      </c>
      <c r="AW124" s="240">
        <v>395.24</v>
      </c>
      <c r="AX124" s="240">
        <v>413.08</v>
      </c>
      <c r="AY124" s="240">
        <v>400.46</v>
      </c>
      <c r="AZ124" s="243">
        <v>399.16</v>
      </c>
      <c r="BB124" s="138">
        <v>408.03</v>
      </c>
    </row>
    <row r="125" spans="1:54" x14ac:dyDescent="0.6">
      <c r="A125" s="347"/>
      <c r="B125" s="347"/>
      <c r="C125" s="137" t="s">
        <v>107</v>
      </c>
      <c r="D125" s="239">
        <v>367.82</v>
      </c>
      <c r="E125" s="239">
        <v>368.6</v>
      </c>
      <c r="F125" s="239">
        <v>372.44</v>
      </c>
      <c r="G125" s="239">
        <v>344.96</v>
      </c>
      <c r="I125" s="239">
        <v>330.88</v>
      </c>
      <c r="J125" s="239">
        <v>334.52</v>
      </c>
      <c r="K125" s="239">
        <v>336</v>
      </c>
      <c r="L125" s="239">
        <v>346.18</v>
      </c>
      <c r="N125" s="239">
        <v>351.09</v>
      </c>
      <c r="O125" s="239">
        <v>342.53</v>
      </c>
      <c r="P125" s="239">
        <v>341.18</v>
      </c>
      <c r="Q125" s="239">
        <v>343.11</v>
      </c>
      <c r="S125" s="239">
        <v>343.33</v>
      </c>
      <c r="T125" s="239">
        <v>351.21</v>
      </c>
      <c r="U125" s="239">
        <v>354.84</v>
      </c>
      <c r="V125" s="239">
        <v>343.48</v>
      </c>
      <c r="X125" s="239">
        <v>354.13</v>
      </c>
      <c r="Y125" s="239">
        <v>355.83</v>
      </c>
      <c r="Z125" s="239">
        <v>360.66</v>
      </c>
      <c r="AA125" s="239">
        <v>367.85</v>
      </c>
      <c r="AC125" s="239">
        <v>372.93</v>
      </c>
      <c r="AD125" s="239">
        <v>428.75</v>
      </c>
      <c r="AE125" s="239">
        <v>371.08</v>
      </c>
      <c r="AF125" s="239">
        <v>367.54</v>
      </c>
      <c r="AH125" s="239">
        <v>379.15</v>
      </c>
      <c r="AI125" s="239">
        <v>375.22</v>
      </c>
      <c r="AJ125" s="239">
        <v>371.03</v>
      </c>
      <c r="AK125" s="239">
        <v>377.45</v>
      </c>
      <c r="AM125" s="239">
        <v>382.51</v>
      </c>
      <c r="AN125" s="239">
        <v>382.36</v>
      </c>
      <c r="AO125" s="239">
        <v>366.44</v>
      </c>
      <c r="AP125" s="239">
        <v>373.95</v>
      </c>
      <c r="AR125" s="239">
        <v>372.05</v>
      </c>
      <c r="AS125" s="240">
        <v>376.03</v>
      </c>
      <c r="AT125" s="240">
        <v>379.58</v>
      </c>
      <c r="AU125" s="240">
        <v>376.24</v>
      </c>
      <c r="AW125" s="240">
        <v>370.1</v>
      </c>
      <c r="AX125" s="240">
        <v>400.45</v>
      </c>
      <c r="AY125" s="240">
        <v>394.03</v>
      </c>
      <c r="AZ125" s="243">
        <v>392.44</v>
      </c>
      <c r="BB125" s="138">
        <v>393.21</v>
      </c>
    </row>
    <row r="126" spans="1:54" x14ac:dyDescent="0.6">
      <c r="A126" s="347"/>
      <c r="B126" s="347"/>
      <c r="C126" s="137" t="s">
        <v>108</v>
      </c>
      <c r="D126" s="239">
        <v>386.02</v>
      </c>
      <c r="E126" s="239">
        <v>402.15</v>
      </c>
      <c r="F126" s="239">
        <v>401.38</v>
      </c>
      <c r="G126" s="239">
        <v>372.12</v>
      </c>
      <c r="I126" s="239">
        <v>375.25</v>
      </c>
      <c r="J126" s="239">
        <v>376.08</v>
      </c>
      <c r="K126" s="239">
        <v>375.67</v>
      </c>
      <c r="L126" s="239">
        <v>383.15</v>
      </c>
      <c r="N126" s="239">
        <v>376.9</v>
      </c>
      <c r="O126" s="239">
        <v>374.76</v>
      </c>
      <c r="P126" s="239">
        <v>364.89</v>
      </c>
      <c r="Q126" s="239">
        <v>368.62</v>
      </c>
      <c r="S126" s="239">
        <v>368.3</v>
      </c>
      <c r="T126" s="239">
        <v>375.89</v>
      </c>
      <c r="U126" s="239">
        <v>375.53</v>
      </c>
      <c r="V126" s="239">
        <v>371.65</v>
      </c>
      <c r="X126" s="239">
        <v>374.91</v>
      </c>
      <c r="Y126" s="239">
        <v>379.82</v>
      </c>
      <c r="Z126" s="239">
        <v>376.42</v>
      </c>
      <c r="AA126" s="239">
        <v>376.89</v>
      </c>
      <c r="AC126" s="239">
        <v>386.64</v>
      </c>
      <c r="AD126" s="239">
        <v>417.9</v>
      </c>
      <c r="AE126" s="239">
        <v>394.66</v>
      </c>
      <c r="AF126" s="239">
        <v>383.03</v>
      </c>
      <c r="AH126" s="239">
        <v>386.21</v>
      </c>
      <c r="AI126" s="239">
        <v>389.56</v>
      </c>
      <c r="AJ126" s="239">
        <v>380.9</v>
      </c>
      <c r="AK126" s="239">
        <v>376.38</v>
      </c>
      <c r="AM126" s="239">
        <v>385.85</v>
      </c>
      <c r="AN126" s="239">
        <v>388.63</v>
      </c>
      <c r="AO126" s="239">
        <v>381.21</v>
      </c>
      <c r="AP126" s="239">
        <v>391.07</v>
      </c>
      <c r="AR126" s="239">
        <v>382.17</v>
      </c>
      <c r="AS126" s="240">
        <v>392.7</v>
      </c>
      <c r="AT126" s="240">
        <v>381.34</v>
      </c>
      <c r="AU126" s="240">
        <v>379.43</v>
      </c>
      <c r="AW126" s="240">
        <v>383.3</v>
      </c>
      <c r="AX126" s="240">
        <v>411.88</v>
      </c>
      <c r="AY126" s="240">
        <v>395.91</v>
      </c>
      <c r="AZ126" s="243">
        <v>397.89</v>
      </c>
      <c r="BB126" s="138">
        <v>407.64</v>
      </c>
    </row>
    <row r="127" spans="1:54" x14ac:dyDescent="0.6">
      <c r="A127" s="347"/>
      <c r="B127" s="347"/>
      <c r="C127" s="137" t="s">
        <v>109</v>
      </c>
      <c r="D127" s="239">
        <v>381.18</v>
      </c>
      <c r="E127" s="239">
        <v>395.11</v>
      </c>
      <c r="F127" s="239">
        <v>394.73</v>
      </c>
      <c r="G127" s="239">
        <v>366.33</v>
      </c>
      <c r="I127" s="239">
        <v>370.69</v>
      </c>
      <c r="J127" s="239">
        <v>367.7</v>
      </c>
      <c r="K127" s="239">
        <v>370.09</v>
      </c>
      <c r="L127" s="239">
        <v>372.89</v>
      </c>
      <c r="N127" s="239">
        <v>378.29</v>
      </c>
      <c r="O127" s="239">
        <v>371.39</v>
      </c>
      <c r="P127" s="239">
        <v>372.68</v>
      </c>
      <c r="Q127" s="239">
        <v>376.37</v>
      </c>
      <c r="S127" s="239">
        <v>372.39</v>
      </c>
      <c r="T127" s="239">
        <v>380.21</v>
      </c>
      <c r="U127" s="239">
        <v>383.28</v>
      </c>
      <c r="V127" s="239">
        <v>376.87</v>
      </c>
      <c r="X127" s="239">
        <v>380.9</v>
      </c>
      <c r="Y127" s="239">
        <v>387.9</v>
      </c>
      <c r="Z127" s="239">
        <v>380.62</v>
      </c>
      <c r="AA127" s="239">
        <v>387.82</v>
      </c>
      <c r="AC127" s="239">
        <v>388.13</v>
      </c>
      <c r="AD127" s="239">
        <v>423.98</v>
      </c>
      <c r="AE127" s="239">
        <v>412.03</v>
      </c>
      <c r="AF127" s="239">
        <v>397.04</v>
      </c>
      <c r="AH127" s="239">
        <v>401.1</v>
      </c>
      <c r="AI127" s="239">
        <v>384.85</v>
      </c>
      <c r="AJ127" s="239">
        <v>377.36</v>
      </c>
      <c r="AK127" s="239">
        <v>384.7</v>
      </c>
      <c r="AM127" s="239">
        <v>384.81</v>
      </c>
      <c r="AN127" s="239">
        <v>384.9</v>
      </c>
      <c r="AO127" s="239">
        <v>381.98</v>
      </c>
      <c r="AP127" s="239">
        <v>390.7</v>
      </c>
      <c r="AR127" s="239">
        <v>381.92</v>
      </c>
      <c r="AS127" s="240">
        <v>390.7</v>
      </c>
      <c r="AT127" s="240">
        <v>385.94</v>
      </c>
      <c r="AU127" s="240">
        <v>387.18</v>
      </c>
      <c r="AW127" s="240">
        <v>381.16</v>
      </c>
      <c r="AX127" s="240">
        <v>448.38</v>
      </c>
      <c r="AY127" s="240">
        <v>440.35</v>
      </c>
      <c r="AZ127" s="243">
        <v>439.27</v>
      </c>
      <c r="BB127" s="138">
        <v>442.8</v>
      </c>
    </row>
    <row r="128" spans="1:54" x14ac:dyDescent="0.6">
      <c r="A128" s="347"/>
      <c r="B128" s="347"/>
      <c r="C128" s="137" t="s">
        <v>110</v>
      </c>
      <c r="D128" s="239">
        <v>399.34</v>
      </c>
      <c r="E128" s="239">
        <v>406.89</v>
      </c>
      <c r="F128" s="239">
        <v>407.68</v>
      </c>
      <c r="G128" s="239">
        <v>376.35</v>
      </c>
      <c r="I128" s="239">
        <v>380.52</v>
      </c>
      <c r="J128" s="239">
        <v>377.92</v>
      </c>
      <c r="K128" s="239">
        <v>368.14</v>
      </c>
      <c r="L128" s="239">
        <v>370.06</v>
      </c>
      <c r="N128" s="239">
        <v>370.22</v>
      </c>
      <c r="O128" s="239">
        <v>364.36</v>
      </c>
      <c r="P128" s="239">
        <v>364.54</v>
      </c>
      <c r="Q128" s="239">
        <v>367.85</v>
      </c>
      <c r="S128" s="239">
        <v>364.71</v>
      </c>
      <c r="T128" s="239">
        <v>372.74</v>
      </c>
      <c r="U128" s="239">
        <v>372.83</v>
      </c>
      <c r="V128" s="239">
        <v>365.92</v>
      </c>
      <c r="X128" s="239">
        <v>373.58</v>
      </c>
      <c r="Y128" s="239">
        <v>375.6</v>
      </c>
      <c r="Z128" s="239">
        <v>369.08</v>
      </c>
      <c r="AA128" s="239">
        <v>373.79</v>
      </c>
      <c r="AC128" s="239">
        <v>376.56</v>
      </c>
      <c r="AD128" s="239">
        <v>407.5</v>
      </c>
      <c r="AE128" s="239">
        <v>394.65</v>
      </c>
      <c r="AF128" s="239">
        <v>374.36</v>
      </c>
      <c r="AH128" s="239">
        <v>377.28</v>
      </c>
      <c r="AI128" s="239">
        <v>381.86</v>
      </c>
      <c r="AJ128" s="239">
        <v>376.06</v>
      </c>
      <c r="AK128" s="239">
        <v>381.75</v>
      </c>
      <c r="AM128" s="239">
        <v>387.31</v>
      </c>
      <c r="AN128" s="239">
        <v>392.31</v>
      </c>
      <c r="AO128" s="239">
        <v>383.95</v>
      </c>
      <c r="AP128" s="239">
        <v>387.91</v>
      </c>
      <c r="AR128" s="239">
        <v>385.52</v>
      </c>
      <c r="AS128" s="240">
        <v>393.36</v>
      </c>
      <c r="AT128" s="240">
        <v>394.46</v>
      </c>
      <c r="AU128" s="240">
        <v>385.48</v>
      </c>
      <c r="AW128" s="240">
        <v>383.45</v>
      </c>
      <c r="AX128" s="240">
        <v>434.24</v>
      </c>
      <c r="AY128" s="240">
        <v>419.5</v>
      </c>
      <c r="AZ128" s="243">
        <v>416.04</v>
      </c>
      <c r="BB128" s="138">
        <v>411.23</v>
      </c>
    </row>
    <row r="129" spans="1:54" x14ac:dyDescent="0.6">
      <c r="A129" s="347"/>
      <c r="B129" s="347"/>
      <c r="C129" s="137" t="s">
        <v>112</v>
      </c>
      <c r="D129" s="239">
        <v>404.69</v>
      </c>
      <c r="E129" s="239">
        <v>426.21</v>
      </c>
      <c r="F129" s="239">
        <v>430.68</v>
      </c>
      <c r="G129" s="239">
        <v>380.24</v>
      </c>
      <c r="I129" s="239">
        <v>373</v>
      </c>
      <c r="J129" s="239">
        <v>376.95</v>
      </c>
      <c r="K129" s="239">
        <v>356.96</v>
      </c>
      <c r="L129" s="239">
        <v>358.61</v>
      </c>
      <c r="N129" s="239">
        <v>358.63</v>
      </c>
      <c r="O129" s="239">
        <v>363.86</v>
      </c>
      <c r="P129" s="239">
        <v>358.42</v>
      </c>
      <c r="Q129" s="239">
        <v>358.77</v>
      </c>
      <c r="S129" s="239">
        <v>361.23</v>
      </c>
      <c r="T129" s="239">
        <v>369.62</v>
      </c>
      <c r="U129" s="239">
        <v>368.39</v>
      </c>
      <c r="V129" s="239">
        <v>368.85</v>
      </c>
      <c r="X129" s="239">
        <v>364.39</v>
      </c>
      <c r="Y129" s="239">
        <v>366.02</v>
      </c>
      <c r="Z129" s="239">
        <v>359.18</v>
      </c>
      <c r="AA129" s="239">
        <v>361.54</v>
      </c>
      <c r="AC129" s="239">
        <v>369.91</v>
      </c>
      <c r="AD129" s="239">
        <v>399.05</v>
      </c>
      <c r="AE129" s="239">
        <v>380.37</v>
      </c>
      <c r="AF129" s="239">
        <v>362.68</v>
      </c>
      <c r="AH129" s="239">
        <v>368.88</v>
      </c>
      <c r="AI129" s="239">
        <v>368.51</v>
      </c>
      <c r="AJ129" s="239">
        <v>364.72</v>
      </c>
      <c r="AK129" s="239">
        <v>367.53</v>
      </c>
      <c r="AM129" s="239">
        <v>372.33</v>
      </c>
      <c r="AN129" s="239">
        <v>373.83</v>
      </c>
      <c r="AO129" s="239">
        <v>364.89</v>
      </c>
      <c r="AP129" s="239">
        <v>376.65</v>
      </c>
      <c r="AR129" s="239">
        <v>372.69</v>
      </c>
      <c r="AS129" s="240">
        <v>383.23</v>
      </c>
      <c r="AT129" s="240">
        <v>377.88</v>
      </c>
      <c r="AU129" s="240">
        <v>379.98</v>
      </c>
      <c r="AW129" s="240">
        <v>381.79</v>
      </c>
      <c r="AX129" s="240">
        <v>395.09</v>
      </c>
      <c r="AY129" s="240">
        <v>401.55</v>
      </c>
      <c r="AZ129" s="243">
        <v>392.17</v>
      </c>
      <c r="BB129" s="138">
        <v>391.68</v>
      </c>
    </row>
    <row r="130" spans="1:54" x14ac:dyDescent="0.6">
      <c r="A130" s="347"/>
      <c r="B130" s="347"/>
      <c r="C130" s="137" t="s">
        <v>113</v>
      </c>
      <c r="D130" s="239">
        <v>391.8</v>
      </c>
      <c r="E130" s="239">
        <v>405.49</v>
      </c>
      <c r="F130" s="239">
        <v>415.48</v>
      </c>
      <c r="G130" s="239">
        <v>336.01</v>
      </c>
      <c r="I130" s="239">
        <v>340.87</v>
      </c>
      <c r="J130" s="239">
        <v>344.19</v>
      </c>
      <c r="K130" s="239">
        <v>345.95</v>
      </c>
      <c r="L130" s="239">
        <v>351</v>
      </c>
      <c r="N130" s="239">
        <v>354.06</v>
      </c>
      <c r="O130" s="239">
        <v>352.74</v>
      </c>
      <c r="P130" s="239">
        <v>349.03</v>
      </c>
      <c r="Q130" s="239">
        <v>346.99</v>
      </c>
      <c r="S130" s="239">
        <v>352.1</v>
      </c>
      <c r="T130" s="239">
        <v>360.8</v>
      </c>
      <c r="U130" s="239">
        <v>358.72</v>
      </c>
      <c r="V130" s="239">
        <v>357.18</v>
      </c>
      <c r="X130" s="239">
        <v>355.39</v>
      </c>
      <c r="Y130" s="239">
        <v>355.46</v>
      </c>
      <c r="Z130" s="239">
        <v>352.02</v>
      </c>
      <c r="AA130" s="239">
        <v>352.4</v>
      </c>
      <c r="AC130" s="239">
        <v>361.03</v>
      </c>
      <c r="AD130" s="239">
        <v>384.55</v>
      </c>
      <c r="AE130" s="239">
        <v>365.3</v>
      </c>
      <c r="AF130" s="239">
        <v>351.89</v>
      </c>
      <c r="AH130" s="239">
        <v>355.14</v>
      </c>
      <c r="AI130" s="239">
        <v>365.48</v>
      </c>
      <c r="AJ130" s="239">
        <v>362.2</v>
      </c>
      <c r="AK130" s="239">
        <v>366.93</v>
      </c>
      <c r="AM130" s="239">
        <v>368.24</v>
      </c>
      <c r="AN130" s="239">
        <v>372.73</v>
      </c>
      <c r="AO130" s="239">
        <v>362.8</v>
      </c>
      <c r="AP130" s="239">
        <v>370.93</v>
      </c>
      <c r="AR130" s="239">
        <v>366.67</v>
      </c>
      <c r="AS130" s="240">
        <v>370.86</v>
      </c>
      <c r="AT130" s="240">
        <v>372.74</v>
      </c>
      <c r="AU130" s="240">
        <v>373.23</v>
      </c>
      <c r="AW130" s="240">
        <v>372.27</v>
      </c>
      <c r="AX130" s="240">
        <v>389.11</v>
      </c>
      <c r="AY130" s="240">
        <v>384.86</v>
      </c>
      <c r="AZ130" s="243">
        <v>381.91</v>
      </c>
      <c r="BB130" s="138">
        <v>383.89</v>
      </c>
    </row>
    <row r="131" spans="1:54" x14ac:dyDescent="0.6">
      <c r="A131" s="347"/>
      <c r="B131" s="347"/>
      <c r="C131" s="137" t="s">
        <v>118</v>
      </c>
      <c r="D131" s="239">
        <v>387.65</v>
      </c>
      <c r="E131" s="239">
        <v>396.75</v>
      </c>
      <c r="F131" s="239">
        <v>400.89</v>
      </c>
      <c r="G131" s="239">
        <v>366.43</v>
      </c>
      <c r="I131" s="239">
        <v>368.77</v>
      </c>
      <c r="J131" s="239">
        <v>368.43</v>
      </c>
      <c r="K131" s="239">
        <v>373.04</v>
      </c>
      <c r="L131" s="239">
        <v>376.22</v>
      </c>
      <c r="N131" s="239">
        <v>377.36</v>
      </c>
      <c r="O131" s="239">
        <v>377.6</v>
      </c>
      <c r="P131" s="239">
        <v>374.21</v>
      </c>
      <c r="Q131" s="239">
        <v>377.17</v>
      </c>
      <c r="S131" s="239">
        <v>379.65</v>
      </c>
      <c r="T131" s="239">
        <v>379.61</v>
      </c>
      <c r="U131" s="239">
        <v>381.07</v>
      </c>
      <c r="V131" s="239">
        <v>378.63</v>
      </c>
      <c r="X131" s="239">
        <v>384.5</v>
      </c>
      <c r="Y131" s="239">
        <v>389.85</v>
      </c>
      <c r="Z131" s="239">
        <v>389.96</v>
      </c>
      <c r="AA131" s="239">
        <v>397.71</v>
      </c>
      <c r="AC131" s="239">
        <v>402.71</v>
      </c>
      <c r="AD131" s="239">
        <v>429.34</v>
      </c>
      <c r="AE131" s="239">
        <v>412.47</v>
      </c>
      <c r="AF131" s="239">
        <v>401.13</v>
      </c>
      <c r="AH131" s="239">
        <v>410.36</v>
      </c>
      <c r="AI131" s="239">
        <v>417.1</v>
      </c>
      <c r="AJ131" s="239">
        <v>418.6</v>
      </c>
      <c r="AK131" s="239">
        <v>417.89</v>
      </c>
      <c r="AM131" s="239">
        <v>422.72</v>
      </c>
      <c r="AN131" s="239">
        <v>420.49</v>
      </c>
      <c r="AO131" s="239">
        <v>405.37</v>
      </c>
      <c r="AP131" s="239">
        <v>424.91</v>
      </c>
      <c r="AR131" s="239">
        <v>407.57</v>
      </c>
      <c r="AS131" s="240">
        <v>418.14</v>
      </c>
      <c r="AT131" s="240">
        <v>414.76</v>
      </c>
      <c r="AU131" s="240">
        <v>405.18</v>
      </c>
      <c r="AW131" s="240">
        <v>408.81</v>
      </c>
      <c r="AX131" s="240">
        <v>454.41</v>
      </c>
      <c r="AY131" s="240">
        <v>439.75</v>
      </c>
      <c r="AZ131" s="243">
        <v>438.22</v>
      </c>
      <c r="BB131" s="138">
        <v>436.22</v>
      </c>
    </row>
    <row r="132" spans="1:54" x14ac:dyDescent="0.6">
      <c r="A132" s="347"/>
      <c r="B132" s="347"/>
      <c r="C132" s="137" t="s">
        <v>119</v>
      </c>
      <c r="D132" s="239">
        <v>367.82</v>
      </c>
      <c r="E132" s="239">
        <v>367.39</v>
      </c>
      <c r="F132" s="239">
        <v>368.91</v>
      </c>
      <c r="G132" s="239">
        <v>321.81</v>
      </c>
      <c r="I132" s="239">
        <v>324.7</v>
      </c>
      <c r="J132" s="239">
        <v>331.68</v>
      </c>
      <c r="K132" s="239">
        <v>334.27</v>
      </c>
      <c r="L132" s="239">
        <v>345.11</v>
      </c>
      <c r="N132" s="239">
        <v>349.67</v>
      </c>
      <c r="O132" s="239">
        <v>342.53</v>
      </c>
      <c r="P132" s="239">
        <v>341.9</v>
      </c>
      <c r="Q132" s="239">
        <v>335.74</v>
      </c>
      <c r="S132" s="239">
        <v>343.22</v>
      </c>
      <c r="T132" s="239">
        <v>355.05</v>
      </c>
      <c r="U132" s="239">
        <v>355.89</v>
      </c>
      <c r="V132" s="239">
        <v>333.75</v>
      </c>
      <c r="X132" s="239">
        <v>348.88</v>
      </c>
      <c r="Y132" s="239">
        <v>354.14</v>
      </c>
      <c r="Z132" s="239">
        <v>361.48</v>
      </c>
      <c r="AA132" s="239">
        <v>356.2</v>
      </c>
      <c r="AC132" s="239">
        <v>364.2</v>
      </c>
      <c r="AD132" s="239">
        <v>428.16</v>
      </c>
      <c r="AE132" s="239">
        <v>381.16</v>
      </c>
      <c r="AF132" s="239">
        <v>362.24</v>
      </c>
      <c r="AH132" s="239">
        <v>370.07</v>
      </c>
      <c r="AI132" s="239">
        <v>378.9</v>
      </c>
      <c r="AJ132" s="239">
        <v>377.41</v>
      </c>
      <c r="AK132" s="239">
        <v>374.58</v>
      </c>
      <c r="AM132" s="239">
        <v>381.52</v>
      </c>
      <c r="AN132" s="239">
        <v>388.5</v>
      </c>
      <c r="AO132" s="239">
        <v>366.76</v>
      </c>
      <c r="AP132" s="239">
        <v>378.35</v>
      </c>
      <c r="AR132" s="239">
        <v>374.28</v>
      </c>
      <c r="AS132" s="240">
        <v>381.05</v>
      </c>
      <c r="AT132" s="240">
        <v>378.35</v>
      </c>
      <c r="AU132" s="240">
        <v>370.22</v>
      </c>
      <c r="AW132" s="240">
        <v>370.18</v>
      </c>
      <c r="AX132" s="240">
        <v>395.97</v>
      </c>
      <c r="AY132" s="240">
        <v>386.78</v>
      </c>
      <c r="AZ132" s="243">
        <v>395.5</v>
      </c>
      <c r="BB132" s="138">
        <v>396.24</v>
      </c>
    </row>
    <row r="133" spans="1:54" x14ac:dyDescent="0.6">
      <c r="A133" s="347"/>
      <c r="B133" s="347"/>
      <c r="C133" s="137" t="s">
        <v>121</v>
      </c>
      <c r="D133" s="239">
        <v>388.48</v>
      </c>
      <c r="E133" s="239">
        <v>400.72</v>
      </c>
      <c r="F133" s="239">
        <v>407.4</v>
      </c>
      <c r="G133" s="239">
        <v>363.81</v>
      </c>
      <c r="I133" s="239">
        <v>370.28</v>
      </c>
      <c r="J133" s="239">
        <v>366.1</v>
      </c>
      <c r="K133" s="239">
        <v>365.01</v>
      </c>
      <c r="L133" s="239">
        <v>373.47</v>
      </c>
      <c r="N133" s="239">
        <v>380.32</v>
      </c>
      <c r="O133" s="239">
        <v>379.75</v>
      </c>
      <c r="P133" s="239">
        <v>379.99</v>
      </c>
      <c r="Q133" s="239">
        <v>375.93</v>
      </c>
      <c r="S133" s="239">
        <v>380.02</v>
      </c>
      <c r="T133" s="239">
        <v>383.87</v>
      </c>
      <c r="U133" s="239">
        <v>384.72</v>
      </c>
      <c r="V133" s="239">
        <v>381.95</v>
      </c>
      <c r="X133" s="239">
        <v>388.46</v>
      </c>
      <c r="Y133" s="239">
        <v>388.79</v>
      </c>
      <c r="Z133" s="239">
        <v>383.62</v>
      </c>
      <c r="AA133" s="239">
        <v>388.5</v>
      </c>
      <c r="AC133" s="239">
        <v>395.61</v>
      </c>
      <c r="AD133" s="239">
        <v>425.09</v>
      </c>
      <c r="AE133" s="239">
        <v>389.73</v>
      </c>
      <c r="AF133" s="239">
        <v>387.22</v>
      </c>
      <c r="AH133" s="239">
        <v>386.49</v>
      </c>
      <c r="AI133" s="239">
        <v>394.03</v>
      </c>
      <c r="AJ133" s="239">
        <v>389.33</v>
      </c>
      <c r="AK133" s="239">
        <v>391.71</v>
      </c>
      <c r="AM133" s="239">
        <v>394.41</v>
      </c>
      <c r="AN133" s="239">
        <v>394.45</v>
      </c>
      <c r="AO133" s="239">
        <v>394.93</v>
      </c>
      <c r="AP133" s="239">
        <v>407.19</v>
      </c>
      <c r="AR133" s="239">
        <v>394.83</v>
      </c>
      <c r="AS133" s="240">
        <v>404.87</v>
      </c>
      <c r="AT133" s="240">
        <v>407.81</v>
      </c>
      <c r="AU133" s="240">
        <v>407.81</v>
      </c>
      <c r="AW133" s="240">
        <v>403.71</v>
      </c>
      <c r="AX133" s="240">
        <v>444.88</v>
      </c>
      <c r="AY133" s="240">
        <v>445.01</v>
      </c>
      <c r="AZ133" s="243">
        <v>441.3</v>
      </c>
      <c r="BB133" s="138">
        <v>438.01</v>
      </c>
    </row>
    <row r="134" spans="1:54" x14ac:dyDescent="0.6">
      <c r="A134" s="347"/>
      <c r="B134" s="347"/>
      <c r="C134" s="137" t="s">
        <v>122</v>
      </c>
      <c r="D134" s="239">
        <v>367.82</v>
      </c>
      <c r="E134" s="239">
        <v>368.52</v>
      </c>
      <c r="F134" s="239">
        <v>366.73</v>
      </c>
      <c r="G134" s="239">
        <v>328.69</v>
      </c>
      <c r="I134" s="239">
        <v>337.82</v>
      </c>
      <c r="J134" s="239">
        <v>334.21</v>
      </c>
      <c r="K134" s="239">
        <v>337.58</v>
      </c>
      <c r="L134" s="239">
        <v>346.21</v>
      </c>
      <c r="N134" s="239">
        <v>348.46</v>
      </c>
      <c r="O134" s="239">
        <v>345.04</v>
      </c>
      <c r="P134" s="239">
        <v>342.33</v>
      </c>
      <c r="Q134" s="239">
        <v>342.58</v>
      </c>
      <c r="S134" s="239">
        <v>342.14</v>
      </c>
      <c r="T134" s="239">
        <v>352.61</v>
      </c>
      <c r="U134" s="239">
        <v>355.39</v>
      </c>
      <c r="V134" s="239">
        <v>347.86</v>
      </c>
      <c r="X134" s="239">
        <v>350.11</v>
      </c>
      <c r="Y134" s="239">
        <v>349.6</v>
      </c>
      <c r="Z134" s="239">
        <v>353.2</v>
      </c>
      <c r="AA134" s="239">
        <v>358.69</v>
      </c>
      <c r="AC134" s="239">
        <v>369.91</v>
      </c>
      <c r="AD134" s="239">
        <v>427.67</v>
      </c>
      <c r="AE134" s="239">
        <v>373.56</v>
      </c>
      <c r="AF134" s="239">
        <v>371.51</v>
      </c>
      <c r="AH134" s="239">
        <v>369.85</v>
      </c>
      <c r="AI134" s="239">
        <v>374.02</v>
      </c>
      <c r="AJ134" s="239">
        <v>378.96</v>
      </c>
      <c r="AK134" s="239">
        <v>373.09</v>
      </c>
      <c r="AM134" s="239">
        <v>380.54</v>
      </c>
      <c r="AN134" s="239">
        <v>385.19</v>
      </c>
      <c r="AO134" s="239">
        <v>366.91</v>
      </c>
      <c r="AP134" s="239">
        <v>375.3</v>
      </c>
      <c r="AR134" s="239">
        <v>381.25</v>
      </c>
      <c r="AS134" s="240">
        <v>381.48</v>
      </c>
      <c r="AT134" s="240">
        <v>376.29</v>
      </c>
      <c r="AU134" s="240">
        <v>374.02</v>
      </c>
      <c r="AW134" s="240">
        <v>378.75</v>
      </c>
      <c r="AX134" s="240">
        <v>396.36</v>
      </c>
      <c r="AY134" s="240">
        <v>395.73</v>
      </c>
      <c r="AZ134" s="243">
        <v>398.44</v>
      </c>
      <c r="BB134" s="138">
        <v>394.85</v>
      </c>
    </row>
    <row r="135" spans="1:54" x14ac:dyDescent="0.6">
      <c r="A135" s="347"/>
      <c r="B135" s="347"/>
      <c r="C135" s="137" t="s">
        <v>124</v>
      </c>
      <c r="D135" s="239">
        <v>394.94</v>
      </c>
      <c r="E135" s="239">
        <v>410.56</v>
      </c>
      <c r="F135" s="239">
        <v>411.02</v>
      </c>
      <c r="G135" s="239">
        <v>364.03</v>
      </c>
      <c r="I135" s="239">
        <v>360.3</v>
      </c>
      <c r="J135" s="239">
        <v>362.29</v>
      </c>
      <c r="K135" s="239">
        <v>364.12</v>
      </c>
      <c r="L135" s="239">
        <v>368.46</v>
      </c>
      <c r="N135" s="239">
        <v>372.83</v>
      </c>
      <c r="O135" s="239">
        <v>365.92</v>
      </c>
      <c r="P135" s="239">
        <v>364</v>
      </c>
      <c r="Q135" s="239">
        <v>366.04</v>
      </c>
      <c r="S135" s="239">
        <v>361.69</v>
      </c>
      <c r="T135" s="239">
        <v>371.32</v>
      </c>
      <c r="U135" s="239">
        <v>369.67</v>
      </c>
      <c r="V135" s="239">
        <v>370.33</v>
      </c>
      <c r="X135" s="239">
        <v>373.93</v>
      </c>
      <c r="Y135" s="239">
        <v>376.14</v>
      </c>
      <c r="Z135" s="239">
        <v>369.86</v>
      </c>
      <c r="AA135" s="239">
        <v>375.86</v>
      </c>
      <c r="AC135" s="239">
        <v>386.5</v>
      </c>
      <c r="AD135" s="239">
        <v>409.26</v>
      </c>
      <c r="AE135" s="239">
        <v>390.42</v>
      </c>
      <c r="AF135" s="239">
        <v>385.27</v>
      </c>
      <c r="AH135" s="239">
        <v>379.99</v>
      </c>
      <c r="AI135" s="239">
        <v>381.46</v>
      </c>
      <c r="AJ135" s="239">
        <v>382.61</v>
      </c>
      <c r="AK135" s="239">
        <v>381.15</v>
      </c>
      <c r="AM135" s="239">
        <v>388.84</v>
      </c>
      <c r="AN135" s="239">
        <v>384.9</v>
      </c>
      <c r="AO135" s="239">
        <v>375.19</v>
      </c>
      <c r="AP135" s="239">
        <v>384.69</v>
      </c>
      <c r="AR135" s="239">
        <v>382</v>
      </c>
      <c r="AS135" s="240">
        <v>382.84</v>
      </c>
      <c r="AT135" s="240">
        <v>383</v>
      </c>
      <c r="AU135" s="240">
        <v>382.63</v>
      </c>
      <c r="AW135" s="240">
        <v>378.89</v>
      </c>
      <c r="AX135" s="240">
        <v>406.86</v>
      </c>
      <c r="AY135" s="240">
        <v>401.9</v>
      </c>
      <c r="AZ135" s="243">
        <v>397.08</v>
      </c>
      <c r="BB135" s="138">
        <v>395.49</v>
      </c>
    </row>
    <row r="136" spans="1:54" x14ac:dyDescent="0.6">
      <c r="A136" s="347"/>
      <c r="B136" s="347"/>
      <c r="C136" s="137" t="s">
        <v>103</v>
      </c>
      <c r="D136" s="239">
        <v>0</v>
      </c>
      <c r="E136" s="239">
        <v>0</v>
      </c>
      <c r="F136" s="239">
        <v>0</v>
      </c>
      <c r="G136" s="239">
        <v>0</v>
      </c>
      <c r="I136" s="239">
        <v>0</v>
      </c>
      <c r="J136" s="239">
        <v>0</v>
      </c>
      <c r="K136" s="239">
        <v>0</v>
      </c>
      <c r="L136" s="239">
        <v>0</v>
      </c>
      <c r="N136" s="239">
        <v>0</v>
      </c>
      <c r="O136" s="239">
        <v>0</v>
      </c>
      <c r="P136" s="239">
        <v>0</v>
      </c>
      <c r="Q136" s="239">
        <v>0</v>
      </c>
      <c r="S136" s="239">
        <v>0</v>
      </c>
      <c r="T136" s="239">
        <v>0</v>
      </c>
      <c r="U136" s="239">
        <v>0</v>
      </c>
      <c r="V136" s="239">
        <v>0</v>
      </c>
      <c r="X136" s="239">
        <v>0</v>
      </c>
      <c r="Y136" s="239">
        <v>0</v>
      </c>
      <c r="Z136" s="239">
        <v>0</v>
      </c>
      <c r="AA136" s="239">
        <v>0</v>
      </c>
      <c r="AC136" s="239">
        <v>0</v>
      </c>
      <c r="AD136" s="239">
        <v>0</v>
      </c>
      <c r="AE136" s="239">
        <v>0</v>
      </c>
      <c r="AF136" s="239">
        <v>0</v>
      </c>
      <c r="AH136" s="239">
        <v>0</v>
      </c>
      <c r="AI136" s="239">
        <v>0</v>
      </c>
      <c r="AJ136" s="239">
        <v>0</v>
      </c>
      <c r="AK136" s="239">
        <v>0</v>
      </c>
      <c r="AM136" s="239">
        <v>0</v>
      </c>
      <c r="AN136" s="239">
        <v>0</v>
      </c>
      <c r="AO136" s="239">
        <v>0</v>
      </c>
      <c r="AP136" s="239">
        <v>0</v>
      </c>
      <c r="AR136" s="239">
        <v>0</v>
      </c>
      <c r="AS136" s="239">
        <v>0</v>
      </c>
      <c r="AT136" s="239">
        <v>0</v>
      </c>
      <c r="AU136" s="239">
        <v>0</v>
      </c>
      <c r="AW136" s="239">
        <v>0</v>
      </c>
      <c r="AX136" s="239">
        <v>0</v>
      </c>
      <c r="AY136" s="239">
        <v>0</v>
      </c>
      <c r="AZ136" s="239">
        <v>0</v>
      </c>
      <c r="BB136" s="133">
        <v>0</v>
      </c>
    </row>
    <row r="137" spans="1:54" x14ac:dyDescent="0.6">
      <c r="A137" s="347"/>
      <c r="B137" s="347"/>
      <c r="C137" s="129" t="s">
        <v>104</v>
      </c>
      <c r="D137" s="239">
        <v>0</v>
      </c>
      <c r="E137" s="239">
        <v>0</v>
      </c>
      <c r="F137" s="239">
        <v>0</v>
      </c>
      <c r="G137" s="239">
        <v>0</v>
      </c>
      <c r="I137" s="239">
        <v>0</v>
      </c>
      <c r="J137" s="239">
        <v>0</v>
      </c>
      <c r="K137" s="239">
        <v>0</v>
      </c>
      <c r="L137" s="239">
        <v>0</v>
      </c>
      <c r="N137" s="239">
        <v>0</v>
      </c>
      <c r="O137" s="239">
        <v>373.94</v>
      </c>
      <c r="P137" s="239">
        <v>334.91</v>
      </c>
      <c r="Q137" s="239">
        <v>343.85</v>
      </c>
      <c r="S137" s="239">
        <v>343.35</v>
      </c>
      <c r="T137" s="239">
        <v>347.52</v>
      </c>
      <c r="U137" s="239">
        <v>343.13</v>
      </c>
      <c r="V137" s="239">
        <v>344.08</v>
      </c>
      <c r="X137" s="239">
        <v>344.39</v>
      </c>
      <c r="Y137" s="239">
        <v>338.98</v>
      </c>
      <c r="Z137" s="239">
        <v>339.78</v>
      </c>
      <c r="AA137" s="239">
        <v>362.33</v>
      </c>
      <c r="AC137" s="239">
        <v>348.54</v>
      </c>
      <c r="AD137" s="239">
        <v>348.87</v>
      </c>
      <c r="AE137" s="239">
        <v>347.59</v>
      </c>
      <c r="AF137" s="239">
        <v>343.17</v>
      </c>
      <c r="AH137" s="239">
        <v>339.84</v>
      </c>
      <c r="AI137" s="239">
        <v>321.73</v>
      </c>
      <c r="AJ137" s="239">
        <v>316.64</v>
      </c>
      <c r="AK137" s="239">
        <v>333.01</v>
      </c>
      <c r="AM137" s="239">
        <v>341.46</v>
      </c>
      <c r="AN137" s="239">
        <v>0</v>
      </c>
      <c r="AO137" s="239">
        <v>0</v>
      </c>
      <c r="AP137" s="239">
        <v>0</v>
      </c>
      <c r="AR137" s="239">
        <v>347.14</v>
      </c>
      <c r="AS137" s="239">
        <v>0</v>
      </c>
      <c r="AT137" s="239">
        <v>0</v>
      </c>
      <c r="AU137" s="239">
        <v>0</v>
      </c>
      <c r="AW137" s="239">
        <v>0</v>
      </c>
      <c r="AX137" s="239">
        <v>0</v>
      </c>
      <c r="AY137" s="239">
        <v>0</v>
      </c>
      <c r="AZ137" s="239">
        <v>0</v>
      </c>
      <c r="BB137" s="133">
        <v>0</v>
      </c>
    </row>
    <row r="138" spans="1:54" x14ac:dyDescent="0.6">
      <c r="A138" s="347"/>
      <c r="B138" s="347"/>
      <c r="C138" s="129" t="s">
        <v>105</v>
      </c>
      <c r="D138" s="239">
        <v>0</v>
      </c>
      <c r="E138" s="239">
        <v>0</v>
      </c>
      <c r="F138" s="239">
        <v>0</v>
      </c>
      <c r="G138" s="239">
        <v>0</v>
      </c>
      <c r="I138" s="239">
        <v>0</v>
      </c>
      <c r="J138" s="239">
        <v>0</v>
      </c>
      <c r="K138" s="239">
        <v>0</v>
      </c>
      <c r="L138" s="239">
        <v>0</v>
      </c>
      <c r="N138" s="239">
        <v>0</v>
      </c>
      <c r="O138" s="239">
        <v>0</v>
      </c>
      <c r="P138" s="239">
        <v>0</v>
      </c>
      <c r="Q138" s="239">
        <v>0</v>
      </c>
      <c r="S138" s="239">
        <v>0</v>
      </c>
      <c r="T138" s="239">
        <v>0</v>
      </c>
      <c r="U138" s="239">
        <v>0</v>
      </c>
      <c r="V138" s="239">
        <v>0</v>
      </c>
      <c r="X138" s="239">
        <v>0</v>
      </c>
      <c r="Y138" s="239">
        <v>0</v>
      </c>
      <c r="Z138" s="239">
        <v>0</v>
      </c>
      <c r="AA138" s="239">
        <v>0</v>
      </c>
      <c r="AC138" s="239">
        <v>0</v>
      </c>
      <c r="AD138" s="239">
        <v>0</v>
      </c>
      <c r="AE138" s="239">
        <v>0</v>
      </c>
      <c r="AF138" s="239">
        <v>0</v>
      </c>
      <c r="AH138" s="239">
        <v>0</v>
      </c>
      <c r="AI138" s="239">
        <v>0</v>
      </c>
      <c r="AJ138" s="239">
        <v>0</v>
      </c>
      <c r="AK138" s="239">
        <v>0</v>
      </c>
      <c r="AM138" s="239">
        <v>0</v>
      </c>
      <c r="AN138" s="239">
        <v>0</v>
      </c>
      <c r="AO138" s="239">
        <v>0</v>
      </c>
      <c r="AP138" s="239">
        <v>0</v>
      </c>
      <c r="AR138" s="239">
        <v>0</v>
      </c>
      <c r="AS138" s="239">
        <v>0</v>
      </c>
      <c r="AT138" s="239">
        <v>0</v>
      </c>
      <c r="AU138" s="239">
        <v>0</v>
      </c>
      <c r="AW138" s="239">
        <v>0</v>
      </c>
      <c r="AX138" s="239">
        <v>0</v>
      </c>
      <c r="AY138" s="239">
        <v>0</v>
      </c>
      <c r="AZ138" s="239">
        <v>0</v>
      </c>
      <c r="BB138" s="133">
        <v>0</v>
      </c>
    </row>
    <row r="139" spans="1:54" x14ac:dyDescent="0.6">
      <c r="A139" s="347"/>
      <c r="B139" s="347"/>
      <c r="C139" s="129" t="s">
        <v>114</v>
      </c>
      <c r="D139" s="239">
        <v>0</v>
      </c>
      <c r="E139" s="239">
        <v>0</v>
      </c>
      <c r="F139" s="239">
        <v>0</v>
      </c>
      <c r="G139" s="239">
        <v>0</v>
      </c>
      <c r="I139" s="239">
        <v>0</v>
      </c>
      <c r="J139" s="239">
        <v>0</v>
      </c>
      <c r="K139" s="239">
        <v>0</v>
      </c>
      <c r="L139" s="239">
        <v>0</v>
      </c>
      <c r="N139" s="239">
        <v>0</v>
      </c>
      <c r="O139" s="239">
        <v>0</v>
      </c>
      <c r="P139" s="239">
        <v>0</v>
      </c>
      <c r="Q139" s="239">
        <v>0</v>
      </c>
      <c r="S139" s="239">
        <v>0</v>
      </c>
      <c r="T139" s="239">
        <v>0</v>
      </c>
      <c r="U139" s="239">
        <v>0</v>
      </c>
      <c r="V139" s="239">
        <v>0</v>
      </c>
      <c r="X139" s="239">
        <v>0</v>
      </c>
      <c r="Y139" s="239">
        <v>0</v>
      </c>
      <c r="Z139" s="239">
        <v>0</v>
      </c>
      <c r="AA139" s="239">
        <v>0</v>
      </c>
      <c r="AC139" s="239">
        <v>0</v>
      </c>
      <c r="AD139" s="239">
        <v>0</v>
      </c>
      <c r="AE139" s="239">
        <v>0</v>
      </c>
      <c r="AF139" s="239">
        <v>0</v>
      </c>
      <c r="AH139" s="239">
        <v>0</v>
      </c>
      <c r="AI139" s="239">
        <v>0</v>
      </c>
      <c r="AJ139" s="239">
        <v>0</v>
      </c>
      <c r="AK139" s="239">
        <v>0</v>
      </c>
      <c r="AM139" s="239">
        <v>0</v>
      </c>
      <c r="AN139" s="239">
        <v>0</v>
      </c>
      <c r="AO139" s="239">
        <v>0</v>
      </c>
      <c r="AP139" s="239">
        <v>0</v>
      </c>
      <c r="AR139" s="239">
        <v>0</v>
      </c>
      <c r="AS139" s="239">
        <v>0</v>
      </c>
      <c r="AT139" s="239">
        <v>0</v>
      </c>
      <c r="AU139" s="239">
        <v>0</v>
      </c>
      <c r="AW139" s="239">
        <v>0</v>
      </c>
      <c r="AX139" s="239">
        <v>0</v>
      </c>
      <c r="AY139" s="239">
        <v>0</v>
      </c>
      <c r="AZ139" s="239">
        <v>0</v>
      </c>
      <c r="BB139" s="133">
        <v>0</v>
      </c>
    </row>
    <row r="140" spans="1:54" x14ac:dyDescent="0.6">
      <c r="A140" s="347"/>
      <c r="B140" s="347"/>
      <c r="C140" s="129" t="s">
        <v>116</v>
      </c>
      <c r="D140" s="239">
        <v>0</v>
      </c>
      <c r="E140" s="239">
        <v>0</v>
      </c>
      <c r="F140" s="239">
        <v>0</v>
      </c>
      <c r="G140" s="239">
        <v>0</v>
      </c>
      <c r="I140" s="239">
        <v>0</v>
      </c>
      <c r="J140" s="239">
        <v>0</v>
      </c>
      <c r="K140" s="239">
        <v>0</v>
      </c>
      <c r="L140" s="239">
        <v>0</v>
      </c>
      <c r="N140" s="239">
        <v>0</v>
      </c>
      <c r="O140" s="239">
        <v>0</v>
      </c>
      <c r="P140" s="239">
        <v>0</v>
      </c>
      <c r="Q140" s="239">
        <v>0</v>
      </c>
      <c r="S140" s="239">
        <v>0</v>
      </c>
      <c r="T140" s="239">
        <v>0</v>
      </c>
      <c r="U140" s="239">
        <v>0</v>
      </c>
      <c r="V140" s="239">
        <v>0</v>
      </c>
      <c r="X140" s="239">
        <v>0</v>
      </c>
      <c r="Y140" s="239">
        <v>0</v>
      </c>
      <c r="Z140" s="239">
        <v>0</v>
      </c>
      <c r="AA140" s="239">
        <v>0</v>
      </c>
      <c r="AC140" s="239">
        <v>0</v>
      </c>
      <c r="AD140" s="239">
        <v>0</v>
      </c>
      <c r="AE140" s="239">
        <v>0</v>
      </c>
      <c r="AF140" s="239">
        <v>0</v>
      </c>
      <c r="AH140" s="239">
        <v>0</v>
      </c>
      <c r="AI140" s="239">
        <v>0</v>
      </c>
      <c r="AJ140" s="239">
        <v>0</v>
      </c>
      <c r="AK140" s="239">
        <v>0</v>
      </c>
      <c r="AM140" s="239">
        <v>0</v>
      </c>
      <c r="AN140" s="239">
        <v>0</v>
      </c>
      <c r="AO140" s="239">
        <v>0</v>
      </c>
      <c r="AP140" s="239">
        <v>0</v>
      </c>
      <c r="AR140" s="239">
        <v>0</v>
      </c>
      <c r="AS140" s="239">
        <v>0</v>
      </c>
      <c r="AT140" s="239">
        <v>0</v>
      </c>
      <c r="AU140" s="239">
        <v>0</v>
      </c>
      <c r="AW140" s="239">
        <v>0</v>
      </c>
      <c r="AX140" s="239">
        <v>0</v>
      </c>
      <c r="AY140" s="239">
        <v>0</v>
      </c>
      <c r="AZ140" s="239">
        <v>0</v>
      </c>
      <c r="BB140" s="133">
        <v>0</v>
      </c>
    </row>
    <row r="141" spans="1:54" x14ac:dyDescent="0.6">
      <c r="A141" s="347"/>
      <c r="B141" s="347"/>
      <c r="C141" s="129" t="s">
        <v>414</v>
      </c>
      <c r="D141" s="239">
        <v>0</v>
      </c>
      <c r="E141" s="239">
        <v>0</v>
      </c>
      <c r="F141" s="239">
        <v>0</v>
      </c>
      <c r="G141" s="239">
        <v>0</v>
      </c>
      <c r="I141" s="239">
        <v>0</v>
      </c>
      <c r="J141" s="239">
        <v>0</v>
      </c>
      <c r="K141" s="239">
        <v>0</v>
      </c>
      <c r="L141" s="239">
        <v>0</v>
      </c>
      <c r="N141" s="239">
        <v>0</v>
      </c>
      <c r="O141" s="239">
        <v>0</v>
      </c>
      <c r="P141" s="239">
        <v>0</v>
      </c>
      <c r="Q141" s="239">
        <v>0</v>
      </c>
      <c r="S141" s="239">
        <v>0</v>
      </c>
      <c r="T141" s="239">
        <v>0</v>
      </c>
      <c r="U141" s="239">
        <v>0</v>
      </c>
      <c r="V141" s="239">
        <v>0</v>
      </c>
      <c r="X141" s="239">
        <v>0</v>
      </c>
      <c r="Y141" s="239">
        <v>0</v>
      </c>
      <c r="Z141" s="239">
        <v>0</v>
      </c>
      <c r="AA141" s="239">
        <v>0</v>
      </c>
      <c r="AC141" s="239">
        <v>0</v>
      </c>
      <c r="AD141" s="239">
        <v>0</v>
      </c>
      <c r="AE141" s="239">
        <v>0</v>
      </c>
      <c r="AF141" s="239">
        <v>0</v>
      </c>
      <c r="AH141" s="239">
        <v>0</v>
      </c>
      <c r="AI141" s="239">
        <v>0</v>
      </c>
      <c r="AJ141" s="239">
        <v>0</v>
      </c>
      <c r="AK141" s="239">
        <v>0</v>
      </c>
      <c r="AM141" s="239">
        <v>0</v>
      </c>
      <c r="AN141" s="239">
        <v>0</v>
      </c>
      <c r="AO141" s="239">
        <v>0</v>
      </c>
      <c r="AP141" s="239">
        <v>0</v>
      </c>
      <c r="AR141" s="239">
        <v>0</v>
      </c>
      <c r="AS141" s="239">
        <v>0</v>
      </c>
      <c r="AT141" s="239">
        <v>0</v>
      </c>
      <c r="AU141" s="239">
        <v>0</v>
      </c>
      <c r="AW141" s="239">
        <v>0</v>
      </c>
      <c r="AX141" s="239">
        <v>0</v>
      </c>
      <c r="AY141" s="239">
        <v>0</v>
      </c>
      <c r="AZ141" s="239">
        <v>0</v>
      </c>
      <c r="BB141" s="133">
        <v>0</v>
      </c>
    </row>
    <row r="142" spans="1:54" x14ac:dyDescent="0.6">
      <c r="A142" s="347"/>
      <c r="B142" s="347"/>
      <c r="C142" s="129" t="s">
        <v>415</v>
      </c>
      <c r="D142" s="239">
        <v>0</v>
      </c>
      <c r="E142" s="239">
        <v>0</v>
      </c>
      <c r="F142" s="239">
        <v>0</v>
      </c>
      <c r="G142" s="239">
        <v>0</v>
      </c>
      <c r="I142" s="239">
        <v>0</v>
      </c>
      <c r="J142" s="239">
        <v>0</v>
      </c>
      <c r="K142" s="239">
        <v>0</v>
      </c>
      <c r="L142" s="239">
        <v>0</v>
      </c>
      <c r="N142" s="239">
        <v>0</v>
      </c>
      <c r="O142" s="239">
        <v>0</v>
      </c>
      <c r="P142" s="239">
        <v>0</v>
      </c>
      <c r="Q142" s="239">
        <v>0</v>
      </c>
      <c r="S142" s="239">
        <v>0</v>
      </c>
      <c r="T142" s="239">
        <v>0</v>
      </c>
      <c r="U142" s="239">
        <v>0</v>
      </c>
      <c r="V142" s="239">
        <v>0</v>
      </c>
      <c r="X142" s="239">
        <v>0</v>
      </c>
      <c r="Y142" s="239">
        <v>0</v>
      </c>
      <c r="Z142" s="239">
        <v>0</v>
      </c>
      <c r="AA142" s="239">
        <v>0</v>
      </c>
      <c r="AC142" s="239">
        <v>0</v>
      </c>
      <c r="AD142" s="239">
        <v>0</v>
      </c>
      <c r="AE142" s="239">
        <v>0</v>
      </c>
      <c r="AF142" s="239">
        <v>0</v>
      </c>
      <c r="AH142" s="239">
        <v>0</v>
      </c>
      <c r="AI142" s="239">
        <v>0</v>
      </c>
      <c r="AJ142" s="239">
        <v>0</v>
      </c>
      <c r="AK142" s="239">
        <v>0</v>
      </c>
      <c r="AM142" s="239">
        <v>0</v>
      </c>
      <c r="AN142" s="239">
        <v>0</v>
      </c>
      <c r="AO142" s="239">
        <v>0</v>
      </c>
      <c r="AP142" s="239">
        <v>0</v>
      </c>
      <c r="AR142" s="239">
        <v>0</v>
      </c>
      <c r="AS142" s="239">
        <v>0</v>
      </c>
      <c r="AT142" s="239">
        <v>0</v>
      </c>
      <c r="AU142" s="239">
        <v>0</v>
      </c>
      <c r="AW142" s="239">
        <v>0</v>
      </c>
      <c r="AX142" s="239">
        <v>0</v>
      </c>
      <c r="AY142" s="239">
        <v>0</v>
      </c>
      <c r="AZ142" s="239">
        <v>0</v>
      </c>
      <c r="BB142" s="133">
        <v>0</v>
      </c>
    </row>
    <row r="143" spans="1:54" x14ac:dyDescent="0.6">
      <c r="A143" s="347"/>
      <c r="B143" s="347"/>
      <c r="C143" s="129" t="s">
        <v>123</v>
      </c>
      <c r="D143" s="239">
        <v>0</v>
      </c>
      <c r="E143" s="239">
        <v>0</v>
      </c>
      <c r="F143" s="239">
        <v>0</v>
      </c>
      <c r="G143" s="239">
        <v>0</v>
      </c>
      <c r="I143" s="239">
        <v>0</v>
      </c>
      <c r="J143" s="239">
        <v>0</v>
      </c>
      <c r="K143" s="239">
        <v>0</v>
      </c>
      <c r="L143" s="239">
        <v>0</v>
      </c>
      <c r="N143" s="239">
        <v>0</v>
      </c>
      <c r="O143" s="239">
        <v>0</v>
      </c>
      <c r="P143" s="239">
        <v>0</v>
      </c>
      <c r="Q143" s="239">
        <v>0</v>
      </c>
      <c r="S143" s="239">
        <v>0</v>
      </c>
      <c r="T143" s="239">
        <v>0</v>
      </c>
      <c r="U143" s="239">
        <v>0</v>
      </c>
      <c r="V143" s="239">
        <v>0</v>
      </c>
      <c r="X143" s="239">
        <v>0</v>
      </c>
      <c r="Y143" s="239">
        <v>0</v>
      </c>
      <c r="Z143" s="239">
        <v>0</v>
      </c>
      <c r="AA143" s="239">
        <v>0</v>
      </c>
      <c r="AC143" s="239">
        <v>0</v>
      </c>
      <c r="AD143" s="239">
        <v>0</v>
      </c>
      <c r="AE143" s="239">
        <v>0</v>
      </c>
      <c r="AF143" s="239">
        <v>0</v>
      </c>
      <c r="AH143" s="239">
        <v>0</v>
      </c>
      <c r="AI143" s="239">
        <v>0</v>
      </c>
      <c r="AJ143" s="239">
        <v>0</v>
      </c>
      <c r="AK143" s="239">
        <v>0</v>
      </c>
      <c r="AM143" s="239">
        <v>0</v>
      </c>
      <c r="AN143" s="239">
        <v>0</v>
      </c>
      <c r="AO143" s="239">
        <v>0</v>
      </c>
      <c r="AP143" s="239">
        <v>0</v>
      </c>
      <c r="AR143" s="239">
        <v>0</v>
      </c>
      <c r="AS143" s="239">
        <v>0</v>
      </c>
      <c r="AT143" s="239">
        <v>0</v>
      </c>
      <c r="AU143" s="239">
        <v>0</v>
      </c>
      <c r="AW143" s="239">
        <v>0</v>
      </c>
      <c r="AX143" s="239">
        <v>0</v>
      </c>
      <c r="AY143" s="239">
        <v>0</v>
      </c>
      <c r="AZ143" s="239">
        <v>0</v>
      </c>
      <c r="BB143" s="133">
        <v>0</v>
      </c>
    </row>
    <row r="144" spans="1:54" x14ac:dyDescent="0.6">
      <c r="A144" s="347" t="s">
        <v>254</v>
      </c>
      <c r="B144" s="347" t="s">
        <v>369</v>
      </c>
      <c r="C144" s="236" t="s">
        <v>38</v>
      </c>
      <c r="D144" s="245">
        <f>SUM(D145:D149)</f>
        <v>0</v>
      </c>
      <c r="E144" s="245">
        <f t="shared" ref="E144:BB144" si="17">SUM(E145:E149)</f>
        <v>1000.3</v>
      </c>
      <c r="F144" s="245">
        <f t="shared" si="17"/>
        <v>1004.04</v>
      </c>
      <c r="G144" s="245">
        <f t="shared" si="17"/>
        <v>1317.51</v>
      </c>
      <c r="I144" s="245">
        <f t="shared" si="17"/>
        <v>1313.0900000000001</v>
      </c>
      <c r="J144" s="245">
        <f t="shared" si="17"/>
        <v>1262.27</v>
      </c>
      <c r="K144" s="245">
        <f t="shared" si="17"/>
        <v>1279.5500000000002</v>
      </c>
      <c r="L144" s="245">
        <f t="shared" si="17"/>
        <v>1307.81</v>
      </c>
      <c r="N144" s="245">
        <f t="shared" si="17"/>
        <v>1311.0300000000002</v>
      </c>
      <c r="O144" s="245">
        <f t="shared" si="17"/>
        <v>1282.83</v>
      </c>
      <c r="P144" s="245">
        <f t="shared" si="17"/>
        <v>1327.46</v>
      </c>
      <c r="Q144" s="245">
        <f t="shared" si="17"/>
        <v>1344.8600000000001</v>
      </c>
      <c r="S144" s="245">
        <f t="shared" si="17"/>
        <v>1357.01</v>
      </c>
      <c r="T144" s="245">
        <f t="shared" si="17"/>
        <v>1355.6799999999998</v>
      </c>
      <c r="U144" s="245">
        <f t="shared" si="17"/>
        <v>1347.27</v>
      </c>
      <c r="V144" s="245">
        <f t="shared" si="17"/>
        <v>1362.78</v>
      </c>
      <c r="X144" s="245">
        <f t="shared" si="17"/>
        <v>1363.03</v>
      </c>
      <c r="Y144" s="245">
        <f t="shared" si="17"/>
        <v>1349.1799999999998</v>
      </c>
      <c r="Z144" s="245">
        <f t="shared" si="17"/>
        <v>1363.95</v>
      </c>
      <c r="AA144" s="245">
        <f t="shared" si="17"/>
        <v>1371.87</v>
      </c>
      <c r="AC144" s="245">
        <f t="shared" si="17"/>
        <v>1379.54</v>
      </c>
      <c r="AD144" s="245">
        <f t="shared" si="17"/>
        <v>1347.3600000000001</v>
      </c>
      <c r="AE144" s="245">
        <f t="shared" si="17"/>
        <v>1352.49</v>
      </c>
      <c r="AF144" s="245">
        <f t="shared" si="17"/>
        <v>1286.31</v>
      </c>
      <c r="AH144" s="245">
        <f t="shared" si="17"/>
        <v>1284.8499999999999</v>
      </c>
      <c r="AI144" s="245">
        <f t="shared" si="17"/>
        <v>1065.77</v>
      </c>
      <c r="AJ144" s="245">
        <f t="shared" si="17"/>
        <v>1078.27</v>
      </c>
      <c r="AK144" s="245">
        <f t="shared" si="17"/>
        <v>1254.79</v>
      </c>
      <c r="AM144" s="245">
        <f t="shared" si="17"/>
        <v>1284</v>
      </c>
      <c r="AN144" s="245">
        <f t="shared" si="17"/>
        <v>443.37</v>
      </c>
      <c r="AO144" s="245">
        <f t="shared" si="17"/>
        <v>439.46</v>
      </c>
      <c r="AP144" s="245">
        <f t="shared" si="17"/>
        <v>441.1</v>
      </c>
      <c r="AR144" s="245">
        <f t="shared" si="17"/>
        <v>434.6</v>
      </c>
      <c r="AS144" s="245">
        <f t="shared" si="17"/>
        <v>436.88</v>
      </c>
      <c r="AT144" s="245">
        <f t="shared" si="17"/>
        <v>441.92</v>
      </c>
      <c r="AU144" s="245">
        <f t="shared" si="17"/>
        <v>436.69</v>
      </c>
      <c r="AW144" s="245">
        <f t="shared" si="17"/>
        <v>435.31</v>
      </c>
      <c r="AX144" s="245">
        <f t="shared" si="17"/>
        <v>444.35</v>
      </c>
      <c r="AY144" s="245">
        <f t="shared" si="17"/>
        <v>434.68</v>
      </c>
      <c r="AZ144" s="245">
        <f t="shared" si="17"/>
        <v>436.02</v>
      </c>
      <c r="BB144" s="245">
        <f t="shared" si="17"/>
        <v>430.31</v>
      </c>
    </row>
    <row r="145" spans="1:54" x14ac:dyDescent="0.6">
      <c r="A145" s="347"/>
      <c r="B145" s="347"/>
      <c r="C145" s="137" t="s">
        <v>416</v>
      </c>
      <c r="D145" s="239">
        <v>0</v>
      </c>
      <c r="E145" s="239">
        <v>0</v>
      </c>
      <c r="F145" s="239">
        <v>0</v>
      </c>
      <c r="G145" s="239">
        <v>399.89</v>
      </c>
      <c r="I145" s="239">
        <v>399.83</v>
      </c>
      <c r="J145" s="239">
        <v>399.83</v>
      </c>
      <c r="K145" s="239">
        <v>399.83</v>
      </c>
      <c r="L145" s="239">
        <v>399.83</v>
      </c>
      <c r="N145" s="239">
        <v>399.83</v>
      </c>
      <c r="O145" s="239">
        <v>401.33</v>
      </c>
      <c r="P145" s="239">
        <v>421.4</v>
      </c>
      <c r="Q145" s="239">
        <v>420.6</v>
      </c>
      <c r="S145" s="239">
        <v>420.69</v>
      </c>
      <c r="T145" s="239">
        <v>426.14</v>
      </c>
      <c r="U145" s="239">
        <v>419.11</v>
      </c>
      <c r="V145" s="239">
        <v>420.12</v>
      </c>
      <c r="X145" s="239">
        <v>429.39</v>
      </c>
      <c r="Y145" s="239">
        <v>425.5</v>
      </c>
      <c r="Z145" s="239">
        <v>428.63</v>
      </c>
      <c r="AA145" s="239">
        <v>428.13</v>
      </c>
      <c r="AC145" s="239">
        <v>426.74</v>
      </c>
      <c r="AD145" s="239">
        <v>438.44</v>
      </c>
      <c r="AE145" s="239">
        <v>440.23</v>
      </c>
      <c r="AF145" s="239">
        <v>434.48</v>
      </c>
      <c r="AH145" s="239">
        <v>428.32</v>
      </c>
      <c r="AI145" s="239">
        <v>305.39</v>
      </c>
      <c r="AJ145" s="239">
        <v>305.64</v>
      </c>
      <c r="AK145" s="239">
        <v>407.76</v>
      </c>
      <c r="AM145" s="239">
        <v>424.45</v>
      </c>
      <c r="AN145" s="239">
        <v>0</v>
      </c>
      <c r="AO145" s="239">
        <v>0</v>
      </c>
      <c r="AP145" s="239">
        <v>0</v>
      </c>
      <c r="AR145" s="239">
        <v>0</v>
      </c>
      <c r="AS145" s="239">
        <v>0</v>
      </c>
      <c r="AT145" s="239">
        <v>0</v>
      </c>
      <c r="AU145" s="239">
        <v>0</v>
      </c>
      <c r="AW145" s="239">
        <v>0</v>
      </c>
      <c r="AX145" s="239">
        <v>0</v>
      </c>
      <c r="AY145" s="239">
        <v>0</v>
      </c>
      <c r="AZ145" s="239">
        <v>0</v>
      </c>
      <c r="BB145" s="133">
        <v>0</v>
      </c>
    </row>
    <row r="146" spans="1:54" x14ac:dyDescent="0.6">
      <c r="A146" s="347"/>
      <c r="B146" s="347"/>
      <c r="C146" s="137" t="s">
        <v>417</v>
      </c>
      <c r="D146" s="239">
        <v>0</v>
      </c>
      <c r="E146" s="239">
        <v>500.15</v>
      </c>
      <c r="F146" s="239">
        <v>502.02</v>
      </c>
      <c r="G146" s="239">
        <v>458.81</v>
      </c>
      <c r="I146" s="239">
        <v>456.63</v>
      </c>
      <c r="J146" s="239">
        <v>431.22</v>
      </c>
      <c r="K146" s="239">
        <v>439.86</v>
      </c>
      <c r="L146" s="239">
        <v>453.99</v>
      </c>
      <c r="N146" s="239">
        <v>455.6</v>
      </c>
      <c r="O146" s="239">
        <v>440.75</v>
      </c>
      <c r="P146" s="239">
        <v>453.03</v>
      </c>
      <c r="Q146" s="239">
        <v>462.13</v>
      </c>
      <c r="S146" s="239">
        <v>468.16</v>
      </c>
      <c r="T146" s="239">
        <v>464.77</v>
      </c>
      <c r="U146" s="239">
        <v>464.08</v>
      </c>
      <c r="V146" s="239">
        <v>471.33</v>
      </c>
      <c r="X146" s="239">
        <v>466.82</v>
      </c>
      <c r="Y146" s="239">
        <v>461.84</v>
      </c>
      <c r="Z146" s="239">
        <v>467.66</v>
      </c>
      <c r="AA146" s="239">
        <v>471.87</v>
      </c>
      <c r="AC146" s="239">
        <v>476.4</v>
      </c>
      <c r="AD146" s="239">
        <v>482.24</v>
      </c>
      <c r="AE146" s="239">
        <v>475.81</v>
      </c>
      <c r="AF146" s="239">
        <v>435.33</v>
      </c>
      <c r="AH146" s="239">
        <v>434.69</v>
      </c>
      <c r="AI146" s="239">
        <v>438.97</v>
      </c>
      <c r="AJ146" s="239">
        <v>450.49</v>
      </c>
      <c r="AK146" s="239">
        <v>434.66</v>
      </c>
      <c r="AM146" s="239">
        <v>434.01</v>
      </c>
      <c r="AN146" s="239">
        <v>443.37</v>
      </c>
      <c r="AO146" s="239">
        <v>439.46</v>
      </c>
      <c r="AP146" s="239">
        <v>441.1</v>
      </c>
      <c r="AR146" s="239">
        <v>434.6</v>
      </c>
      <c r="AS146" s="240">
        <v>436.88</v>
      </c>
      <c r="AT146" s="240">
        <v>441.92</v>
      </c>
      <c r="AU146" s="240">
        <v>436.69</v>
      </c>
      <c r="AW146" s="240">
        <v>435.31</v>
      </c>
      <c r="AX146" s="240">
        <v>444.35</v>
      </c>
      <c r="AY146" s="240">
        <v>434.68</v>
      </c>
      <c r="AZ146" s="243">
        <v>436.02</v>
      </c>
      <c r="BB146" s="138">
        <v>430.31</v>
      </c>
    </row>
    <row r="147" spans="1:54" x14ac:dyDescent="0.6">
      <c r="A147" s="347"/>
      <c r="B147" s="347"/>
      <c r="C147" s="137" t="s">
        <v>418</v>
      </c>
      <c r="D147" s="239">
        <v>0</v>
      </c>
      <c r="E147" s="239">
        <v>500.15</v>
      </c>
      <c r="F147" s="239">
        <v>502.02</v>
      </c>
      <c r="G147" s="239">
        <v>458.81</v>
      </c>
      <c r="I147" s="239">
        <v>456.63</v>
      </c>
      <c r="J147" s="239">
        <v>431.22</v>
      </c>
      <c r="K147" s="239">
        <v>439.86</v>
      </c>
      <c r="L147" s="239">
        <v>453.99</v>
      </c>
      <c r="N147" s="239">
        <v>455.6</v>
      </c>
      <c r="O147" s="239">
        <v>440.75</v>
      </c>
      <c r="P147" s="239">
        <v>453.03</v>
      </c>
      <c r="Q147" s="239">
        <v>462.13</v>
      </c>
      <c r="S147" s="239">
        <v>468.16</v>
      </c>
      <c r="T147" s="239">
        <v>464.77</v>
      </c>
      <c r="U147" s="239">
        <v>464.08</v>
      </c>
      <c r="V147" s="239">
        <v>471.33</v>
      </c>
      <c r="X147" s="239">
        <v>466.82</v>
      </c>
      <c r="Y147" s="239">
        <v>461.84</v>
      </c>
      <c r="Z147" s="239">
        <v>467.66</v>
      </c>
      <c r="AA147" s="239">
        <v>471.87</v>
      </c>
      <c r="AC147" s="239">
        <v>476.4</v>
      </c>
      <c r="AD147" s="239">
        <v>426.68</v>
      </c>
      <c r="AE147" s="239">
        <v>436.45</v>
      </c>
      <c r="AF147" s="239">
        <v>416.5</v>
      </c>
      <c r="AH147" s="239">
        <v>421.84</v>
      </c>
      <c r="AI147" s="239">
        <v>321.41000000000003</v>
      </c>
      <c r="AJ147" s="239">
        <v>322.14</v>
      </c>
      <c r="AK147" s="239">
        <v>412.37</v>
      </c>
      <c r="AM147" s="239">
        <v>425.54</v>
      </c>
      <c r="AN147" s="239">
        <v>0</v>
      </c>
      <c r="AO147" s="239">
        <v>0</v>
      </c>
      <c r="AP147" s="239">
        <v>0</v>
      </c>
      <c r="AR147" s="239">
        <v>0</v>
      </c>
      <c r="AS147" s="239">
        <v>0</v>
      </c>
      <c r="AT147" s="239">
        <v>0</v>
      </c>
      <c r="AU147" s="239">
        <v>0</v>
      </c>
      <c r="AW147" s="239">
        <v>0</v>
      </c>
      <c r="AX147" s="239">
        <v>0</v>
      </c>
      <c r="AY147" s="239">
        <v>0</v>
      </c>
      <c r="AZ147" s="239">
        <v>0</v>
      </c>
      <c r="BB147" s="133">
        <v>0</v>
      </c>
    </row>
    <row r="148" spans="1:54" x14ac:dyDescent="0.6">
      <c r="A148" s="347"/>
      <c r="B148" s="347"/>
      <c r="C148" s="137" t="s">
        <v>419</v>
      </c>
      <c r="D148" s="239">
        <v>0</v>
      </c>
      <c r="E148" s="239">
        <v>0</v>
      </c>
      <c r="F148" s="239">
        <v>0</v>
      </c>
      <c r="G148" s="239">
        <v>0</v>
      </c>
      <c r="I148" s="239">
        <v>0</v>
      </c>
      <c r="J148" s="239">
        <v>0</v>
      </c>
      <c r="K148" s="239">
        <v>0</v>
      </c>
      <c r="L148" s="239">
        <v>0</v>
      </c>
      <c r="N148" s="239">
        <v>0</v>
      </c>
      <c r="O148" s="239">
        <v>0</v>
      </c>
      <c r="P148" s="239">
        <v>0</v>
      </c>
      <c r="Q148" s="239">
        <v>0</v>
      </c>
      <c r="S148" s="239">
        <v>0</v>
      </c>
      <c r="T148" s="239">
        <v>0</v>
      </c>
      <c r="U148" s="239">
        <v>0</v>
      </c>
      <c r="V148" s="239">
        <v>0</v>
      </c>
      <c r="X148" s="239">
        <v>0</v>
      </c>
      <c r="Y148" s="239">
        <v>0</v>
      </c>
      <c r="Z148" s="239">
        <v>0</v>
      </c>
      <c r="AA148" s="239">
        <v>0</v>
      </c>
      <c r="AC148" s="239">
        <v>0</v>
      </c>
      <c r="AD148" s="239">
        <v>0</v>
      </c>
      <c r="AE148" s="239">
        <v>0</v>
      </c>
      <c r="AF148" s="239">
        <v>0</v>
      </c>
      <c r="AH148" s="239">
        <v>0</v>
      </c>
      <c r="AI148" s="239">
        <v>0</v>
      </c>
      <c r="AJ148" s="239">
        <v>0</v>
      </c>
      <c r="AK148" s="239">
        <v>0</v>
      </c>
      <c r="AM148" s="239">
        <v>0</v>
      </c>
      <c r="AN148" s="239">
        <v>0</v>
      </c>
      <c r="AO148" s="239">
        <v>0</v>
      </c>
      <c r="AP148" s="239">
        <v>0</v>
      </c>
      <c r="AR148" s="239">
        <v>0</v>
      </c>
      <c r="AS148" s="239">
        <v>0</v>
      </c>
      <c r="AT148" s="239">
        <v>0</v>
      </c>
      <c r="AU148" s="239">
        <v>0</v>
      </c>
      <c r="AW148" s="239">
        <v>0</v>
      </c>
      <c r="AX148" s="239">
        <v>0</v>
      </c>
      <c r="AY148" s="239">
        <v>0</v>
      </c>
      <c r="AZ148" s="239">
        <v>0</v>
      </c>
      <c r="BB148" s="133">
        <v>0</v>
      </c>
    </row>
    <row r="149" spans="1:54" x14ac:dyDescent="0.6">
      <c r="A149" s="347"/>
      <c r="B149" s="347"/>
      <c r="C149" s="137" t="s">
        <v>420</v>
      </c>
      <c r="D149" s="239">
        <v>0</v>
      </c>
      <c r="E149" s="239">
        <v>0</v>
      </c>
      <c r="F149" s="239">
        <v>0</v>
      </c>
      <c r="G149" s="239">
        <v>0</v>
      </c>
      <c r="I149" s="239">
        <v>0</v>
      </c>
      <c r="J149" s="239">
        <v>0</v>
      </c>
      <c r="K149" s="239">
        <v>0</v>
      </c>
      <c r="L149" s="239">
        <v>0</v>
      </c>
      <c r="N149" s="239">
        <v>0</v>
      </c>
      <c r="O149" s="239">
        <v>0</v>
      </c>
      <c r="P149" s="239">
        <v>0</v>
      </c>
      <c r="Q149" s="239">
        <v>0</v>
      </c>
      <c r="S149" s="239">
        <v>0</v>
      </c>
      <c r="T149" s="239">
        <v>0</v>
      </c>
      <c r="U149" s="239">
        <v>0</v>
      </c>
      <c r="V149" s="239">
        <v>0</v>
      </c>
      <c r="X149" s="239">
        <v>0</v>
      </c>
      <c r="Y149" s="239">
        <v>0</v>
      </c>
      <c r="Z149" s="239">
        <v>0</v>
      </c>
      <c r="AA149" s="239">
        <v>0</v>
      </c>
      <c r="AC149" s="239">
        <v>0</v>
      </c>
      <c r="AD149" s="239">
        <v>0</v>
      </c>
      <c r="AE149" s="239">
        <v>0</v>
      </c>
      <c r="AF149" s="239">
        <v>0</v>
      </c>
      <c r="AH149" s="239">
        <v>0</v>
      </c>
      <c r="AI149" s="239">
        <v>0</v>
      </c>
      <c r="AJ149" s="239">
        <v>0</v>
      </c>
      <c r="AK149" s="239">
        <v>0</v>
      </c>
      <c r="AM149" s="239">
        <v>0</v>
      </c>
      <c r="AN149" s="239">
        <v>0</v>
      </c>
      <c r="AO149" s="239">
        <v>0</v>
      </c>
      <c r="AP149" s="239">
        <v>0</v>
      </c>
      <c r="AR149" s="239">
        <v>0</v>
      </c>
      <c r="AS149" s="239">
        <v>0</v>
      </c>
      <c r="AT149" s="239">
        <v>0</v>
      </c>
      <c r="AU149" s="239">
        <v>0</v>
      </c>
      <c r="AW149" s="239">
        <v>0</v>
      </c>
      <c r="AX149" s="239">
        <v>0</v>
      </c>
      <c r="AY149" s="239">
        <v>0</v>
      </c>
      <c r="AZ149" s="239">
        <v>0</v>
      </c>
      <c r="BB149" s="133">
        <v>0</v>
      </c>
    </row>
    <row r="150" spans="1:54" x14ac:dyDescent="0.6">
      <c r="A150" s="347" t="s">
        <v>250</v>
      </c>
      <c r="B150" s="347" t="s">
        <v>369</v>
      </c>
      <c r="C150" s="236" t="s">
        <v>38</v>
      </c>
      <c r="D150" s="245">
        <f>SUM(D151)</f>
        <v>505.06</v>
      </c>
      <c r="E150" s="245">
        <f t="shared" ref="E150:BB150" si="18">SUM(E151)</f>
        <v>514.37</v>
      </c>
      <c r="F150" s="245">
        <f t="shared" si="18"/>
        <v>519.85</v>
      </c>
      <c r="G150" s="245">
        <f t="shared" si="18"/>
        <v>476.31</v>
      </c>
      <c r="I150" s="245">
        <f t="shared" si="18"/>
        <v>477.96</v>
      </c>
      <c r="J150" s="245">
        <f t="shared" si="18"/>
        <v>477.98</v>
      </c>
      <c r="K150" s="245">
        <f t="shared" si="18"/>
        <v>477.78</v>
      </c>
      <c r="L150" s="245">
        <f t="shared" si="18"/>
        <v>487.98</v>
      </c>
      <c r="N150" s="245">
        <f t="shared" si="18"/>
        <v>495.46</v>
      </c>
      <c r="O150" s="245">
        <f t="shared" si="18"/>
        <v>467.8</v>
      </c>
      <c r="P150" s="245">
        <f t="shared" si="18"/>
        <v>459.45</v>
      </c>
      <c r="Q150" s="245">
        <f t="shared" si="18"/>
        <v>488.76</v>
      </c>
      <c r="S150" s="245">
        <f t="shared" si="18"/>
        <v>503.13</v>
      </c>
      <c r="T150" s="245">
        <f t="shared" si="18"/>
        <v>511.58</v>
      </c>
      <c r="U150" s="245">
        <f t="shared" si="18"/>
        <v>510.82</v>
      </c>
      <c r="V150" s="245">
        <f t="shared" si="18"/>
        <v>492.8</v>
      </c>
      <c r="X150" s="245">
        <f t="shared" si="18"/>
        <v>491.17</v>
      </c>
      <c r="Y150" s="245">
        <f t="shared" si="18"/>
        <v>0</v>
      </c>
      <c r="Z150" s="245">
        <f t="shared" si="18"/>
        <v>494.97</v>
      </c>
      <c r="AA150" s="245">
        <f t="shared" si="18"/>
        <v>494.94</v>
      </c>
      <c r="AC150" s="245">
        <f t="shared" si="18"/>
        <v>492.94</v>
      </c>
      <c r="AD150" s="245">
        <f t="shared" si="18"/>
        <v>488.93</v>
      </c>
      <c r="AE150" s="245">
        <f t="shared" si="18"/>
        <v>491.26</v>
      </c>
      <c r="AF150" s="245">
        <f t="shared" si="18"/>
        <v>0</v>
      </c>
      <c r="AH150" s="245">
        <f t="shared" si="18"/>
        <v>531.28</v>
      </c>
      <c r="AI150" s="245">
        <f t="shared" si="18"/>
        <v>0</v>
      </c>
      <c r="AJ150" s="245">
        <f t="shared" si="18"/>
        <v>0</v>
      </c>
      <c r="AK150" s="245">
        <f t="shared" si="18"/>
        <v>493.4</v>
      </c>
      <c r="AM150" s="245">
        <f t="shared" si="18"/>
        <v>494.28</v>
      </c>
      <c r="AN150" s="245">
        <f t="shared" si="18"/>
        <v>494.28</v>
      </c>
      <c r="AO150" s="245">
        <f t="shared" si="18"/>
        <v>494.28</v>
      </c>
      <c r="AP150" s="245">
        <f t="shared" si="18"/>
        <v>494.94</v>
      </c>
      <c r="AR150" s="245">
        <f t="shared" si="18"/>
        <v>495.57</v>
      </c>
      <c r="AS150" s="245">
        <f t="shared" si="18"/>
        <v>0</v>
      </c>
      <c r="AT150" s="245">
        <f t="shared" si="18"/>
        <v>0</v>
      </c>
      <c r="AU150" s="245">
        <f t="shared" si="18"/>
        <v>0</v>
      </c>
      <c r="AW150" s="245">
        <f t="shared" si="18"/>
        <v>0</v>
      </c>
      <c r="AX150" s="245">
        <f t="shared" si="18"/>
        <v>0</v>
      </c>
      <c r="AY150" s="245">
        <f t="shared" si="18"/>
        <v>0</v>
      </c>
      <c r="AZ150" s="245">
        <f t="shared" si="18"/>
        <v>0</v>
      </c>
      <c r="BB150" s="245">
        <f t="shared" si="18"/>
        <v>0</v>
      </c>
    </row>
    <row r="151" spans="1:54" x14ac:dyDescent="0.6">
      <c r="A151" s="347"/>
      <c r="B151" s="347"/>
      <c r="C151" s="137" t="s">
        <v>251</v>
      </c>
      <c r="D151" s="239">
        <v>505.06</v>
      </c>
      <c r="E151" s="239">
        <v>514.37</v>
      </c>
      <c r="F151" s="239">
        <v>519.85</v>
      </c>
      <c r="G151" s="239">
        <v>476.31</v>
      </c>
      <c r="I151" s="239">
        <v>477.96</v>
      </c>
      <c r="J151" s="239">
        <v>477.98</v>
      </c>
      <c r="K151" s="239">
        <v>477.78</v>
      </c>
      <c r="L151" s="239">
        <v>487.98</v>
      </c>
      <c r="N151" s="239">
        <v>495.46</v>
      </c>
      <c r="O151" s="239">
        <v>467.8</v>
      </c>
      <c r="P151" s="239">
        <v>459.45</v>
      </c>
      <c r="Q151" s="239">
        <v>488.76</v>
      </c>
      <c r="S151" s="239">
        <v>503.13</v>
      </c>
      <c r="T151" s="239">
        <v>511.58</v>
      </c>
      <c r="U151" s="239">
        <v>510.82</v>
      </c>
      <c r="V151" s="239">
        <v>492.8</v>
      </c>
      <c r="X151" s="239">
        <v>491.17</v>
      </c>
      <c r="Y151" s="239">
        <v>0</v>
      </c>
      <c r="Z151" s="239">
        <v>494.97</v>
      </c>
      <c r="AA151" s="239">
        <v>494.94</v>
      </c>
      <c r="AC151" s="239">
        <v>492.94</v>
      </c>
      <c r="AD151" s="239">
        <v>488.93</v>
      </c>
      <c r="AE151" s="239">
        <v>491.26</v>
      </c>
      <c r="AF151" s="239">
        <v>0</v>
      </c>
      <c r="AH151" s="239">
        <v>531.28</v>
      </c>
      <c r="AI151" s="239">
        <v>0</v>
      </c>
      <c r="AJ151" s="239">
        <v>0</v>
      </c>
      <c r="AK151" s="239">
        <v>493.4</v>
      </c>
      <c r="AM151" s="239">
        <v>494.28</v>
      </c>
      <c r="AN151" s="239">
        <v>494.28</v>
      </c>
      <c r="AO151" s="239">
        <v>494.28</v>
      </c>
      <c r="AP151" s="239">
        <v>494.94</v>
      </c>
      <c r="AR151" s="239">
        <v>495.57</v>
      </c>
      <c r="AS151" s="239">
        <v>0</v>
      </c>
      <c r="AT151" s="239">
        <v>0</v>
      </c>
      <c r="AU151" s="239">
        <v>0</v>
      </c>
      <c r="AW151" s="239">
        <v>0</v>
      </c>
      <c r="AX151" s="239">
        <v>0</v>
      </c>
      <c r="AY151" s="239">
        <v>0</v>
      </c>
      <c r="AZ151" s="239">
        <v>0</v>
      </c>
      <c r="BB151" s="133">
        <v>0</v>
      </c>
    </row>
    <row r="152" spans="1:54" x14ac:dyDescent="0.6">
      <c r="A152" s="350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  <c r="AA152" s="350"/>
      <c r="AB152" s="350"/>
      <c r="AC152" s="350"/>
      <c r="AD152" s="350"/>
      <c r="AE152" s="350"/>
      <c r="AF152" s="350"/>
      <c r="AG152" s="350"/>
      <c r="AH152" s="350"/>
      <c r="AI152" s="350"/>
      <c r="AJ152" s="350"/>
      <c r="AK152" s="350"/>
      <c r="AL152" s="350"/>
      <c r="AM152" s="350"/>
    </row>
  </sheetData>
  <mergeCells count="26">
    <mergeCell ref="A152:AM152"/>
    <mergeCell ref="A93:A120"/>
    <mergeCell ref="B93:B120"/>
    <mergeCell ref="A121:A143"/>
    <mergeCell ref="B121:B143"/>
    <mergeCell ref="A144:A149"/>
    <mergeCell ref="B144:B149"/>
    <mergeCell ref="A67:A92"/>
    <mergeCell ref="B68:B80"/>
    <mergeCell ref="B81:B85"/>
    <mergeCell ref="B86:B92"/>
    <mergeCell ref="A150:A151"/>
    <mergeCell ref="B150:B151"/>
    <mergeCell ref="A24:A41"/>
    <mergeCell ref="B24:B41"/>
    <mergeCell ref="A42:A50"/>
    <mergeCell ref="B42:B50"/>
    <mergeCell ref="A51:A66"/>
    <mergeCell ref="B52:B56"/>
    <mergeCell ref="B57:B60"/>
    <mergeCell ref="B62:B66"/>
    <mergeCell ref="D21:AM21"/>
    <mergeCell ref="A20:AM20"/>
    <mergeCell ref="A2:B2"/>
    <mergeCell ref="A22:A23"/>
    <mergeCell ref="B22:B2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2B4F-FD91-49A5-AB04-7AE06DD924FD}">
  <dimension ref="A1:Z136"/>
  <sheetViews>
    <sheetView workbookViewId="0">
      <pane xSplit="1" ySplit="1" topLeftCell="B14" activePane="bottomRight" state="frozen"/>
      <selection pane="topRight"/>
      <selection pane="bottomLeft"/>
      <selection pane="bottomRight" sqref="A1:XFD1048576"/>
    </sheetView>
  </sheetViews>
  <sheetFormatPr defaultColWidth="9" defaultRowHeight="15.6" x14ac:dyDescent="0.6"/>
  <cols>
    <col min="1" max="1" width="26.59765625" style="322" bestFit="1" customWidth="1"/>
    <col min="2" max="2" width="14.25" style="322" customWidth="1"/>
    <col min="3" max="3" width="25" style="322" customWidth="1"/>
    <col min="4" max="4" width="14.25" style="322" customWidth="1"/>
    <col min="5" max="5" width="13.84765625" style="322" customWidth="1"/>
    <col min="6" max="6" width="9" style="322"/>
    <col min="7" max="11" width="12" style="322" customWidth="1"/>
    <col min="12" max="12" width="14.75" style="322" customWidth="1"/>
    <col min="13" max="13" width="13" style="322" customWidth="1"/>
    <col min="14" max="14" width="16.09765625" style="322" customWidth="1"/>
    <col min="15" max="15" width="13.5" style="322" customWidth="1"/>
    <col min="16" max="16" width="15.5" style="322" customWidth="1"/>
    <col min="17" max="17" width="17" style="322" customWidth="1"/>
    <col min="18" max="19" width="15" style="322" customWidth="1"/>
    <col min="20" max="20" width="17.75" style="322" customWidth="1"/>
    <col min="21" max="25" width="15" style="322" customWidth="1"/>
    <col min="26" max="26" width="19.5" style="322" customWidth="1"/>
    <col min="27" max="27" width="12.34765625" style="322" customWidth="1"/>
    <col min="28" max="28" width="12" style="322" customWidth="1"/>
    <col min="29" max="29" width="13.34765625" style="322" customWidth="1"/>
    <col min="30" max="16384" width="9" style="322"/>
  </cols>
  <sheetData>
    <row r="1" spans="1:26" ht="31.2" x14ac:dyDescent="0.6">
      <c r="A1" s="320" t="s">
        <v>72</v>
      </c>
      <c r="B1" s="321" t="s">
        <v>421</v>
      </c>
      <c r="C1" s="322" t="s">
        <v>422</v>
      </c>
      <c r="D1" s="322" t="s">
        <v>423</v>
      </c>
      <c r="E1" s="322" t="s">
        <v>424</v>
      </c>
      <c r="F1" s="322" t="s">
        <v>425</v>
      </c>
      <c r="G1" s="322" t="s">
        <v>426</v>
      </c>
      <c r="H1" s="322" t="s">
        <v>427</v>
      </c>
      <c r="I1" s="322" t="s">
        <v>428</v>
      </c>
      <c r="J1" s="322" t="s">
        <v>429</v>
      </c>
      <c r="K1" s="322" t="s">
        <v>430</v>
      </c>
      <c r="L1" s="322" t="s">
        <v>431</v>
      </c>
      <c r="M1" s="322" t="s">
        <v>432</v>
      </c>
      <c r="N1" s="322" t="s">
        <v>433</v>
      </c>
      <c r="O1" s="322" t="s">
        <v>434</v>
      </c>
      <c r="P1" s="322" t="s">
        <v>435</v>
      </c>
      <c r="Q1" s="322" t="s">
        <v>436</v>
      </c>
      <c r="R1" s="322" t="s">
        <v>437</v>
      </c>
      <c r="S1" s="322" t="s">
        <v>438</v>
      </c>
      <c r="T1" s="322" t="s">
        <v>439</v>
      </c>
      <c r="U1" s="322" t="s">
        <v>440</v>
      </c>
      <c r="V1" s="322" t="s">
        <v>441</v>
      </c>
      <c r="W1" s="322" t="s">
        <v>442</v>
      </c>
      <c r="X1" s="322" t="s">
        <v>443</v>
      </c>
      <c r="Y1" s="322" t="s">
        <v>444</v>
      </c>
      <c r="Z1" s="322" t="s">
        <v>445</v>
      </c>
    </row>
    <row r="2" spans="1:26" x14ac:dyDescent="0.6">
      <c r="A2" s="327" t="s">
        <v>446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</row>
    <row r="3" spans="1:26" ht="28.5" customHeight="1" x14ac:dyDescent="0.6">
      <c r="A3" s="323" t="s">
        <v>74</v>
      </c>
      <c r="B3" s="322">
        <v>823</v>
      </c>
      <c r="C3" s="325" t="s">
        <v>447</v>
      </c>
      <c r="D3" s="322">
        <v>1672</v>
      </c>
      <c r="E3" s="322" t="s">
        <v>448</v>
      </c>
      <c r="F3" s="322">
        <v>3118</v>
      </c>
      <c r="G3" s="322" t="s">
        <v>449</v>
      </c>
      <c r="L3" s="322" t="s">
        <v>450</v>
      </c>
      <c r="M3" s="322" t="s">
        <v>451</v>
      </c>
      <c r="N3" s="322" t="s">
        <v>452</v>
      </c>
      <c r="O3" s="322" t="s">
        <v>451</v>
      </c>
      <c r="P3" s="322" t="s">
        <v>453</v>
      </c>
      <c r="Q3" s="322" t="s">
        <v>454</v>
      </c>
      <c r="R3" s="322" t="s">
        <v>454</v>
      </c>
      <c r="S3" s="322" t="s">
        <v>455</v>
      </c>
      <c r="T3" s="322" t="s">
        <v>454</v>
      </c>
      <c r="U3" s="322" t="s">
        <v>451</v>
      </c>
      <c r="Z3" s="322">
        <v>9</v>
      </c>
    </row>
    <row r="4" spans="1:26" ht="31.2" x14ac:dyDescent="0.6">
      <c r="A4" s="323" t="s">
        <v>75</v>
      </c>
      <c r="B4" s="322">
        <v>2318</v>
      </c>
      <c r="C4" s="322" t="s">
        <v>456</v>
      </c>
      <c r="D4" s="322">
        <v>260</v>
      </c>
      <c r="E4" s="322" t="s">
        <v>129</v>
      </c>
      <c r="F4" s="322">
        <v>630</v>
      </c>
      <c r="G4" s="322" t="s">
        <v>457</v>
      </c>
      <c r="H4" s="322">
        <v>1263</v>
      </c>
      <c r="I4" s="322" t="s">
        <v>458</v>
      </c>
      <c r="L4" s="322" t="s">
        <v>450</v>
      </c>
      <c r="M4" s="322" t="s">
        <v>451</v>
      </c>
      <c r="N4" s="322" t="s">
        <v>452</v>
      </c>
      <c r="O4" s="322" t="s">
        <v>451</v>
      </c>
      <c r="P4" s="322" t="s">
        <v>453</v>
      </c>
      <c r="Q4" s="322" t="s">
        <v>454</v>
      </c>
      <c r="R4" s="322" t="s">
        <v>454</v>
      </c>
      <c r="S4" s="322" t="s">
        <v>455</v>
      </c>
      <c r="T4" s="322" t="s">
        <v>454</v>
      </c>
      <c r="U4" s="322" t="s">
        <v>451</v>
      </c>
      <c r="V4" s="322" t="s">
        <v>280</v>
      </c>
      <c r="W4" s="322" t="s">
        <v>454</v>
      </c>
      <c r="Z4" s="322">
        <v>8</v>
      </c>
    </row>
    <row r="5" spans="1:26" ht="31.2" x14ac:dyDescent="0.6">
      <c r="A5" s="323" t="s">
        <v>76</v>
      </c>
      <c r="B5" s="322">
        <v>1872</v>
      </c>
      <c r="C5" s="322" t="s">
        <v>459</v>
      </c>
      <c r="D5" s="322">
        <v>320</v>
      </c>
      <c r="E5" s="322" t="s">
        <v>460</v>
      </c>
      <c r="F5" s="322">
        <v>1607</v>
      </c>
      <c r="G5" s="322" t="s">
        <v>458</v>
      </c>
      <c r="H5" s="322">
        <v>960</v>
      </c>
      <c r="I5" s="322" t="s">
        <v>457</v>
      </c>
      <c r="L5" s="322" t="s">
        <v>450</v>
      </c>
      <c r="M5" s="322" t="s">
        <v>451</v>
      </c>
      <c r="N5" s="322" t="s">
        <v>452</v>
      </c>
      <c r="O5" s="322" t="s">
        <v>451</v>
      </c>
      <c r="P5" s="322" t="s">
        <v>453</v>
      </c>
      <c r="Q5" s="322" t="s">
        <v>454</v>
      </c>
      <c r="R5" s="322" t="s">
        <v>454</v>
      </c>
      <c r="S5" s="322" t="s">
        <v>455</v>
      </c>
      <c r="T5" s="322" t="s">
        <v>454</v>
      </c>
      <c r="U5" s="322" t="s">
        <v>451</v>
      </c>
      <c r="V5" s="322" t="s">
        <v>461</v>
      </c>
      <c r="W5" s="322" t="s">
        <v>451</v>
      </c>
      <c r="Z5" s="322">
        <v>8</v>
      </c>
    </row>
    <row r="6" spans="1:26" ht="35.25" customHeight="1" x14ac:dyDescent="0.6">
      <c r="A6" s="323" t="s">
        <v>77</v>
      </c>
      <c r="B6" s="322">
        <v>1608</v>
      </c>
      <c r="C6" s="322" t="s">
        <v>462</v>
      </c>
      <c r="D6" s="322">
        <v>887</v>
      </c>
      <c r="E6" s="322" t="s">
        <v>448</v>
      </c>
      <c r="L6" s="322" t="s">
        <v>450</v>
      </c>
      <c r="M6" s="322" t="s">
        <v>451</v>
      </c>
      <c r="N6" s="322" t="s">
        <v>452</v>
      </c>
      <c r="O6" s="322" t="s">
        <v>451</v>
      </c>
      <c r="P6" s="322" t="s">
        <v>453</v>
      </c>
      <c r="Q6" s="322" t="s">
        <v>454</v>
      </c>
      <c r="R6" s="322" t="s">
        <v>454</v>
      </c>
      <c r="S6" s="322" t="s">
        <v>455</v>
      </c>
      <c r="T6" s="322" t="s">
        <v>454</v>
      </c>
      <c r="U6" s="322" t="s">
        <v>451</v>
      </c>
      <c r="Z6" s="322">
        <v>4</v>
      </c>
    </row>
    <row r="7" spans="1:26" ht="31.2" x14ac:dyDescent="0.6">
      <c r="A7" s="323" t="s">
        <v>78</v>
      </c>
      <c r="B7" s="322">
        <v>1363</v>
      </c>
      <c r="C7" s="322" t="s">
        <v>463</v>
      </c>
      <c r="D7" s="322">
        <v>2102</v>
      </c>
      <c r="E7" s="322" t="s">
        <v>449</v>
      </c>
      <c r="L7" s="322" t="s">
        <v>450</v>
      </c>
      <c r="M7" s="322" t="s">
        <v>451</v>
      </c>
      <c r="N7" s="322" t="s">
        <v>452</v>
      </c>
      <c r="O7" s="322" t="s">
        <v>451</v>
      </c>
      <c r="P7" s="322" t="s">
        <v>453</v>
      </c>
      <c r="Q7" s="322" t="s">
        <v>454</v>
      </c>
      <c r="R7" s="322" t="s">
        <v>454</v>
      </c>
      <c r="S7" s="322" t="s">
        <v>455</v>
      </c>
      <c r="T7" s="322" t="s">
        <v>454</v>
      </c>
      <c r="U7" s="322" t="s">
        <v>451</v>
      </c>
      <c r="Z7" s="322">
        <v>9</v>
      </c>
    </row>
    <row r="8" spans="1:26" ht="31.2" x14ac:dyDescent="0.6">
      <c r="A8" s="323" t="s">
        <v>79</v>
      </c>
      <c r="B8" s="322">
        <v>313</v>
      </c>
      <c r="C8" s="322" t="s">
        <v>464</v>
      </c>
      <c r="D8" s="322">
        <v>934</v>
      </c>
      <c r="E8" s="322" t="s">
        <v>457</v>
      </c>
      <c r="F8" s="322">
        <v>1543</v>
      </c>
      <c r="G8" s="322" t="s">
        <v>458</v>
      </c>
      <c r="L8" s="322" t="s">
        <v>450</v>
      </c>
      <c r="M8" s="322" t="s">
        <v>451</v>
      </c>
      <c r="N8" s="322" t="s">
        <v>452</v>
      </c>
      <c r="O8" s="322" t="s">
        <v>451</v>
      </c>
      <c r="P8" s="322" t="s">
        <v>453</v>
      </c>
      <c r="Q8" s="322" t="s">
        <v>454</v>
      </c>
      <c r="R8" s="322" t="s">
        <v>454</v>
      </c>
      <c r="S8" s="322" t="s">
        <v>455</v>
      </c>
      <c r="T8" s="322" t="s">
        <v>454</v>
      </c>
      <c r="U8" s="322" t="s">
        <v>451</v>
      </c>
      <c r="Z8" s="322">
        <v>8</v>
      </c>
    </row>
    <row r="9" spans="1:26" ht="31.2" x14ac:dyDescent="0.6">
      <c r="A9" s="323" t="s">
        <v>80</v>
      </c>
      <c r="B9" s="322">
        <v>934</v>
      </c>
      <c r="C9" s="322" t="s">
        <v>465</v>
      </c>
      <c r="D9" s="322">
        <v>2808</v>
      </c>
      <c r="E9" s="322" t="s">
        <v>449</v>
      </c>
      <c r="L9" s="322" t="s">
        <v>450</v>
      </c>
      <c r="M9" s="322" t="s">
        <v>451</v>
      </c>
      <c r="N9" s="322" t="s">
        <v>452</v>
      </c>
      <c r="O9" s="322" t="s">
        <v>451</v>
      </c>
      <c r="P9" s="322" t="s">
        <v>453</v>
      </c>
      <c r="Q9" s="322" t="s">
        <v>454</v>
      </c>
      <c r="R9" s="322" t="s">
        <v>454</v>
      </c>
      <c r="S9" s="322" t="s">
        <v>455</v>
      </c>
      <c r="T9" s="322" t="s">
        <v>454</v>
      </c>
      <c r="U9" s="322" t="s">
        <v>451</v>
      </c>
      <c r="V9" s="322" t="s">
        <v>466</v>
      </c>
      <c r="W9" s="322" t="s">
        <v>451</v>
      </c>
      <c r="Z9" s="322">
        <v>9</v>
      </c>
    </row>
    <row r="10" spans="1:26" ht="31.2" x14ac:dyDescent="0.6">
      <c r="A10" s="323" t="s">
        <v>81</v>
      </c>
      <c r="B10" s="322">
        <v>834</v>
      </c>
      <c r="C10" s="322" t="s">
        <v>467</v>
      </c>
      <c r="D10" s="322">
        <v>1237</v>
      </c>
      <c r="E10" s="322" t="s">
        <v>457</v>
      </c>
      <c r="F10" s="322">
        <v>1799</v>
      </c>
      <c r="G10" s="322" t="s">
        <v>458</v>
      </c>
      <c r="H10" s="322">
        <v>715</v>
      </c>
      <c r="I10" s="322" t="s">
        <v>86</v>
      </c>
      <c r="L10" s="322" t="s">
        <v>450</v>
      </c>
      <c r="M10" s="322" t="s">
        <v>451</v>
      </c>
      <c r="N10" s="322" t="s">
        <v>452</v>
      </c>
      <c r="O10" s="322" t="s">
        <v>451</v>
      </c>
      <c r="P10" s="322" t="s">
        <v>453</v>
      </c>
      <c r="Q10" s="322" t="s">
        <v>454</v>
      </c>
      <c r="R10" s="322" t="s">
        <v>454</v>
      </c>
      <c r="S10" s="322" t="s">
        <v>455</v>
      </c>
      <c r="T10" s="322" t="s">
        <v>454</v>
      </c>
      <c r="U10" s="322" t="s">
        <v>451</v>
      </c>
      <c r="Z10" s="322">
        <v>8</v>
      </c>
    </row>
    <row r="11" spans="1:26" ht="31.2" x14ac:dyDescent="0.6">
      <c r="A11" s="323" t="s">
        <v>82</v>
      </c>
      <c r="B11" s="322">
        <v>1279</v>
      </c>
      <c r="C11" s="322" t="s">
        <v>468</v>
      </c>
      <c r="D11" s="322">
        <v>1088</v>
      </c>
      <c r="E11" s="322" t="s">
        <v>448</v>
      </c>
      <c r="L11" s="322" t="s">
        <v>450</v>
      </c>
      <c r="M11" s="322" t="s">
        <v>451</v>
      </c>
      <c r="N11" s="322" t="s">
        <v>452</v>
      </c>
      <c r="O11" s="322" t="s">
        <v>451</v>
      </c>
      <c r="P11" s="322" t="s">
        <v>453</v>
      </c>
      <c r="Q11" s="322" t="s">
        <v>454</v>
      </c>
      <c r="R11" s="322" t="s">
        <v>454</v>
      </c>
      <c r="S11" s="322" t="s">
        <v>455</v>
      </c>
      <c r="T11" s="322" t="s">
        <v>454</v>
      </c>
      <c r="U11" s="322" t="s">
        <v>451</v>
      </c>
      <c r="Z11" s="322">
        <v>4</v>
      </c>
    </row>
    <row r="12" spans="1:26" ht="31.2" x14ac:dyDescent="0.6">
      <c r="A12" s="323" t="s">
        <v>83</v>
      </c>
      <c r="B12" s="322">
        <v>130</v>
      </c>
      <c r="C12" s="322" t="s">
        <v>469</v>
      </c>
      <c r="D12" s="322">
        <v>3471</v>
      </c>
      <c r="E12" s="322" t="s">
        <v>449</v>
      </c>
      <c r="F12" s="322">
        <v>1933</v>
      </c>
      <c r="G12" s="322" t="s">
        <v>448</v>
      </c>
      <c r="L12" s="322" t="s">
        <v>450</v>
      </c>
      <c r="M12" s="322" t="s">
        <v>451</v>
      </c>
      <c r="N12" s="322" t="s">
        <v>452</v>
      </c>
      <c r="O12" s="322" t="s">
        <v>451</v>
      </c>
      <c r="P12" s="322" t="s">
        <v>455</v>
      </c>
      <c r="Q12" s="322" t="s">
        <v>454</v>
      </c>
      <c r="R12" s="322" t="s">
        <v>451</v>
      </c>
      <c r="Z12" s="322">
        <v>9</v>
      </c>
    </row>
    <row r="13" spans="1:26" ht="31.2" x14ac:dyDescent="0.6">
      <c r="A13" s="323" t="s">
        <v>84</v>
      </c>
      <c r="B13" s="322">
        <v>546</v>
      </c>
      <c r="C13" s="322" t="s">
        <v>470</v>
      </c>
      <c r="D13" s="322">
        <v>69</v>
      </c>
      <c r="E13" s="322" t="s">
        <v>85</v>
      </c>
      <c r="F13" s="322">
        <v>2625</v>
      </c>
      <c r="G13" s="322" t="s">
        <v>449</v>
      </c>
      <c r="L13" s="322" t="s">
        <v>450</v>
      </c>
      <c r="M13" s="322" t="s">
        <v>451</v>
      </c>
      <c r="N13" s="322" t="s">
        <v>452</v>
      </c>
      <c r="O13" s="322" t="s">
        <v>451</v>
      </c>
      <c r="P13" s="322" t="s">
        <v>453</v>
      </c>
      <c r="Q13" s="322" t="s">
        <v>454</v>
      </c>
      <c r="R13" s="322" t="s">
        <v>454</v>
      </c>
      <c r="S13" s="322" t="s">
        <v>455</v>
      </c>
      <c r="T13" s="322" t="s">
        <v>454</v>
      </c>
      <c r="U13" s="322" t="s">
        <v>451</v>
      </c>
      <c r="Z13" s="322">
        <v>9</v>
      </c>
    </row>
    <row r="14" spans="1:26" ht="31.2" x14ac:dyDescent="0.6">
      <c r="A14" s="323" t="s">
        <v>85</v>
      </c>
      <c r="B14" s="322">
        <v>1454</v>
      </c>
      <c r="C14" s="322" t="s">
        <v>471</v>
      </c>
      <c r="D14" s="322">
        <v>2695</v>
      </c>
      <c r="E14" s="322" t="s">
        <v>449</v>
      </c>
      <c r="L14" s="322" t="s">
        <v>450</v>
      </c>
      <c r="M14" s="322" t="s">
        <v>451</v>
      </c>
      <c r="N14" s="322" t="s">
        <v>452</v>
      </c>
      <c r="O14" s="322" t="s">
        <v>451</v>
      </c>
      <c r="P14" s="322" t="s">
        <v>453</v>
      </c>
      <c r="Q14" s="322" t="s">
        <v>454</v>
      </c>
      <c r="R14" s="322" t="s">
        <v>454</v>
      </c>
      <c r="S14" s="322" t="s">
        <v>455</v>
      </c>
      <c r="T14" s="322" t="s">
        <v>454</v>
      </c>
      <c r="U14" s="322" t="s">
        <v>451</v>
      </c>
      <c r="Z14" s="322">
        <v>9</v>
      </c>
    </row>
    <row r="15" spans="1:26" ht="46.8" x14ac:dyDescent="0.6">
      <c r="A15" s="323" t="s">
        <v>86</v>
      </c>
      <c r="B15" s="322">
        <v>6699</v>
      </c>
      <c r="C15" s="322" t="s">
        <v>472</v>
      </c>
      <c r="D15" s="322">
        <v>2096</v>
      </c>
      <c r="E15" s="322" t="s">
        <v>449</v>
      </c>
      <c r="L15" s="322" t="s">
        <v>450</v>
      </c>
      <c r="M15" s="322" t="s">
        <v>451</v>
      </c>
      <c r="N15" s="322" t="s">
        <v>452</v>
      </c>
      <c r="O15" s="322" t="s">
        <v>451</v>
      </c>
      <c r="P15" s="322" t="s">
        <v>453</v>
      </c>
      <c r="Q15" s="322" t="s">
        <v>454</v>
      </c>
      <c r="R15" s="322" t="s">
        <v>454</v>
      </c>
      <c r="S15" s="322" t="s">
        <v>473</v>
      </c>
      <c r="T15" s="322" t="s">
        <v>451</v>
      </c>
      <c r="U15" s="322" t="s">
        <v>451</v>
      </c>
      <c r="V15" s="322" t="s">
        <v>474</v>
      </c>
      <c r="W15" s="322" t="s">
        <v>451</v>
      </c>
      <c r="X15" s="322" t="s">
        <v>475</v>
      </c>
      <c r="Y15" s="322" t="s">
        <v>451</v>
      </c>
      <c r="Z15" s="322">
        <v>9</v>
      </c>
    </row>
    <row r="16" spans="1:26" ht="31.2" x14ac:dyDescent="0.6">
      <c r="A16" s="323" t="s">
        <v>87</v>
      </c>
      <c r="B16" s="322">
        <v>455</v>
      </c>
      <c r="C16" s="322" t="s">
        <v>476</v>
      </c>
      <c r="D16" s="322">
        <v>1982</v>
      </c>
      <c r="E16" s="322" t="s">
        <v>449</v>
      </c>
      <c r="L16" s="322" t="s">
        <v>450</v>
      </c>
      <c r="M16" s="322" t="s">
        <v>451</v>
      </c>
      <c r="N16" s="322" t="s">
        <v>452</v>
      </c>
      <c r="O16" s="322" t="s">
        <v>451</v>
      </c>
      <c r="P16" s="322" t="s">
        <v>453</v>
      </c>
      <c r="Q16" s="322" t="s">
        <v>454</v>
      </c>
      <c r="R16" s="322" t="s">
        <v>454</v>
      </c>
      <c r="S16" s="322" t="s">
        <v>455</v>
      </c>
      <c r="T16" s="322" t="s">
        <v>454</v>
      </c>
      <c r="U16" s="322" t="s">
        <v>451</v>
      </c>
      <c r="Z16" s="322">
        <v>9</v>
      </c>
    </row>
    <row r="17" spans="1:26" ht="31.2" x14ac:dyDescent="0.6">
      <c r="A17" s="323" t="s">
        <v>88</v>
      </c>
      <c r="B17" s="322">
        <v>771</v>
      </c>
      <c r="C17" s="322" t="s">
        <v>477</v>
      </c>
      <c r="D17" s="322">
        <v>1307</v>
      </c>
      <c r="E17" s="322" t="s">
        <v>448</v>
      </c>
      <c r="L17" s="322" t="s">
        <v>450</v>
      </c>
      <c r="M17" s="322" t="s">
        <v>451</v>
      </c>
      <c r="N17" s="322" t="s">
        <v>452</v>
      </c>
      <c r="O17" s="322" t="s">
        <v>451</v>
      </c>
      <c r="P17" s="322" t="s">
        <v>455</v>
      </c>
      <c r="Q17" s="322" t="s">
        <v>454</v>
      </c>
      <c r="R17" s="322" t="s">
        <v>451</v>
      </c>
      <c r="Z17" s="322">
        <v>4</v>
      </c>
    </row>
    <row r="18" spans="1:26" ht="35.25" customHeight="1" x14ac:dyDescent="0.6">
      <c r="A18" s="323" t="s">
        <v>89</v>
      </c>
      <c r="B18" s="322">
        <v>1450</v>
      </c>
      <c r="C18" s="322" t="s">
        <v>478</v>
      </c>
      <c r="D18" s="322">
        <v>599</v>
      </c>
      <c r="E18" s="322" t="s">
        <v>448</v>
      </c>
      <c r="L18" s="322" t="s">
        <v>450</v>
      </c>
      <c r="M18" s="322" t="s">
        <v>451</v>
      </c>
      <c r="N18" s="322" t="s">
        <v>452</v>
      </c>
      <c r="O18" s="322" t="s">
        <v>451</v>
      </c>
      <c r="P18" s="322" t="s">
        <v>453</v>
      </c>
      <c r="Q18" s="322" t="s">
        <v>454</v>
      </c>
      <c r="R18" s="322" t="s">
        <v>454</v>
      </c>
      <c r="S18" s="322" t="s">
        <v>455</v>
      </c>
      <c r="T18" s="322" t="s">
        <v>454</v>
      </c>
      <c r="U18" s="322" t="s">
        <v>451</v>
      </c>
      <c r="Z18" s="322">
        <v>4</v>
      </c>
    </row>
    <row r="19" spans="1:26" ht="31.2" x14ac:dyDescent="0.6">
      <c r="A19" s="323" t="s">
        <v>90</v>
      </c>
      <c r="B19" s="322">
        <v>1425</v>
      </c>
      <c r="C19" s="322" t="s">
        <v>479</v>
      </c>
      <c r="D19" s="322">
        <v>2390</v>
      </c>
      <c r="E19" s="322" t="s">
        <v>449</v>
      </c>
      <c r="L19" s="322" t="s">
        <v>450</v>
      </c>
      <c r="M19" s="322" t="s">
        <v>451</v>
      </c>
      <c r="N19" s="322" t="s">
        <v>452</v>
      </c>
      <c r="O19" s="322" t="s">
        <v>451</v>
      </c>
      <c r="P19" s="322" t="s">
        <v>453</v>
      </c>
      <c r="Q19" s="322" t="s">
        <v>454</v>
      </c>
      <c r="R19" s="322" t="s">
        <v>454</v>
      </c>
      <c r="S19" s="322" t="s">
        <v>455</v>
      </c>
      <c r="T19" s="322" t="s">
        <v>454</v>
      </c>
      <c r="U19" s="322" t="s">
        <v>451</v>
      </c>
      <c r="Z19" s="322">
        <v>9</v>
      </c>
    </row>
    <row r="20" spans="1:26" ht="31.2" x14ac:dyDescent="0.6">
      <c r="A20" s="323" t="s">
        <v>91</v>
      </c>
      <c r="B20" s="322">
        <v>1549</v>
      </c>
      <c r="C20" s="322" t="s">
        <v>480</v>
      </c>
      <c r="D20" s="322">
        <v>3045</v>
      </c>
      <c r="E20" s="322" t="s">
        <v>449</v>
      </c>
      <c r="L20" s="322" t="s">
        <v>450</v>
      </c>
      <c r="M20" s="322" t="s">
        <v>451</v>
      </c>
      <c r="N20" s="322" t="s">
        <v>452</v>
      </c>
      <c r="O20" s="322" t="s">
        <v>451</v>
      </c>
      <c r="P20" s="322" t="s">
        <v>453</v>
      </c>
      <c r="Q20" s="322" t="s">
        <v>454</v>
      </c>
      <c r="R20" s="322" t="s">
        <v>454</v>
      </c>
      <c r="S20" s="322" t="s">
        <v>455</v>
      </c>
      <c r="T20" s="322" t="s">
        <v>454</v>
      </c>
      <c r="U20" s="322" t="s">
        <v>451</v>
      </c>
      <c r="Z20" s="322">
        <v>9</v>
      </c>
    </row>
    <row r="21" spans="1:26" ht="31.2" x14ac:dyDescent="0.6">
      <c r="A21" s="323" t="s">
        <v>92</v>
      </c>
      <c r="B21" s="322">
        <v>520</v>
      </c>
      <c r="C21" s="322" t="s">
        <v>481</v>
      </c>
      <c r="D21" s="322">
        <v>2562</v>
      </c>
      <c r="E21" s="322" t="s">
        <v>449</v>
      </c>
      <c r="L21" s="322" t="s">
        <v>450</v>
      </c>
      <c r="M21" s="322" t="s">
        <v>451</v>
      </c>
      <c r="N21" s="322" t="s">
        <v>452</v>
      </c>
      <c r="O21" s="322" t="s">
        <v>451</v>
      </c>
      <c r="P21" s="322" t="s">
        <v>453</v>
      </c>
      <c r="Q21" s="322" t="s">
        <v>454</v>
      </c>
      <c r="R21" s="322" t="s">
        <v>454</v>
      </c>
      <c r="S21" s="322" t="s">
        <v>455</v>
      </c>
      <c r="T21" s="322" t="s">
        <v>454</v>
      </c>
      <c r="U21" s="322" t="s">
        <v>451</v>
      </c>
      <c r="Z21" s="322">
        <v>9</v>
      </c>
    </row>
    <row r="22" spans="1:26" ht="31.2" x14ac:dyDescent="0.6">
      <c r="A22" s="323" t="s">
        <v>93</v>
      </c>
      <c r="B22" s="322" t="s">
        <v>482</v>
      </c>
      <c r="C22" s="322" t="s">
        <v>483</v>
      </c>
      <c r="D22" s="322">
        <v>1470</v>
      </c>
      <c r="E22" s="322" t="s">
        <v>458</v>
      </c>
      <c r="L22" s="322" t="s">
        <v>450</v>
      </c>
      <c r="M22" s="322" t="s">
        <v>451</v>
      </c>
      <c r="N22" s="322" t="s">
        <v>452</v>
      </c>
      <c r="O22" s="322" t="s">
        <v>451</v>
      </c>
      <c r="P22" s="322" t="s">
        <v>453</v>
      </c>
      <c r="Q22" s="322" t="s">
        <v>454</v>
      </c>
      <c r="R22" s="322" t="s">
        <v>454</v>
      </c>
      <c r="S22" s="322" t="s">
        <v>455</v>
      </c>
      <c r="T22" s="322" t="s">
        <v>454</v>
      </c>
      <c r="U22" s="322" t="s">
        <v>451</v>
      </c>
      <c r="Z22" s="322">
        <v>8</v>
      </c>
    </row>
    <row r="23" spans="1:26" ht="31.2" x14ac:dyDescent="0.6">
      <c r="A23" s="323" t="s">
        <v>94</v>
      </c>
      <c r="B23" s="322">
        <v>945</v>
      </c>
      <c r="C23" s="322" t="s">
        <v>484</v>
      </c>
      <c r="D23" s="322">
        <v>1952</v>
      </c>
      <c r="E23" s="322" t="s">
        <v>458</v>
      </c>
      <c r="F23" s="322">
        <v>1345</v>
      </c>
      <c r="G23" s="322" t="s">
        <v>457</v>
      </c>
      <c r="L23" s="322" t="s">
        <v>450</v>
      </c>
      <c r="M23" s="322" t="s">
        <v>451</v>
      </c>
      <c r="N23" s="322" t="s">
        <v>452</v>
      </c>
      <c r="O23" s="322" t="s">
        <v>451</v>
      </c>
      <c r="P23" s="322" t="s">
        <v>453</v>
      </c>
      <c r="Q23" s="322" t="s">
        <v>454</v>
      </c>
      <c r="R23" s="322" t="s">
        <v>454</v>
      </c>
      <c r="S23" s="322" t="s">
        <v>455</v>
      </c>
      <c r="T23" s="322" t="s">
        <v>454</v>
      </c>
      <c r="U23" s="322" t="s">
        <v>451</v>
      </c>
      <c r="Z23" s="322">
        <v>8</v>
      </c>
    </row>
    <row r="24" spans="1:26" ht="31.2" x14ac:dyDescent="0.6">
      <c r="A24" s="323" t="s">
        <v>95</v>
      </c>
      <c r="B24" s="322">
        <v>214</v>
      </c>
      <c r="C24" s="322" t="s">
        <v>485</v>
      </c>
      <c r="D24" s="322">
        <v>3396</v>
      </c>
      <c r="E24" s="322" t="s">
        <v>449</v>
      </c>
      <c r="F24" s="322">
        <v>1560</v>
      </c>
      <c r="G24" s="322" t="s">
        <v>448</v>
      </c>
      <c r="L24" s="322" t="s">
        <v>450</v>
      </c>
      <c r="M24" s="322" t="s">
        <v>451</v>
      </c>
      <c r="N24" s="322" t="s">
        <v>452</v>
      </c>
      <c r="O24" s="322" t="s">
        <v>451</v>
      </c>
      <c r="P24" s="322" t="s">
        <v>455</v>
      </c>
      <c r="Q24" s="322" t="s">
        <v>454</v>
      </c>
      <c r="R24" s="322" t="s">
        <v>451</v>
      </c>
      <c r="S24" s="322" t="s">
        <v>486</v>
      </c>
      <c r="T24" s="322" t="s">
        <v>454</v>
      </c>
      <c r="U24" s="322" t="s">
        <v>451</v>
      </c>
      <c r="Z24" s="322">
        <v>9</v>
      </c>
    </row>
    <row r="25" spans="1:26" ht="31.2" x14ac:dyDescent="0.6">
      <c r="A25" s="323" t="s">
        <v>96</v>
      </c>
      <c r="B25" s="322">
        <v>812</v>
      </c>
      <c r="C25" s="322" t="s">
        <v>487</v>
      </c>
      <c r="D25" s="322">
        <v>1271</v>
      </c>
      <c r="E25" s="322" t="s">
        <v>449</v>
      </c>
      <c r="L25" s="322" t="s">
        <v>450</v>
      </c>
      <c r="M25" s="322" t="s">
        <v>451</v>
      </c>
      <c r="N25" s="322" t="s">
        <v>452</v>
      </c>
      <c r="O25" s="322" t="s">
        <v>451</v>
      </c>
      <c r="P25" s="322" t="s">
        <v>453</v>
      </c>
      <c r="Q25" s="322" t="s">
        <v>454</v>
      </c>
      <c r="R25" s="322" t="s">
        <v>454</v>
      </c>
      <c r="S25" s="322" t="s">
        <v>455</v>
      </c>
      <c r="T25" s="322" t="s">
        <v>454</v>
      </c>
      <c r="U25" s="322" t="s">
        <v>451</v>
      </c>
      <c r="Z25" s="322">
        <v>9</v>
      </c>
    </row>
    <row r="26" spans="1:26" ht="31.2" x14ac:dyDescent="0.6">
      <c r="A26" s="323" t="s">
        <v>97</v>
      </c>
      <c r="B26" s="322">
        <v>899</v>
      </c>
      <c r="C26" s="322" t="s">
        <v>488</v>
      </c>
      <c r="D26" s="322">
        <v>1219</v>
      </c>
      <c r="E26" s="322" t="s">
        <v>448</v>
      </c>
      <c r="L26" s="322" t="s">
        <v>450</v>
      </c>
      <c r="M26" s="322" t="s">
        <v>451</v>
      </c>
      <c r="N26" s="322" t="s">
        <v>452</v>
      </c>
      <c r="O26" s="322" t="s">
        <v>451</v>
      </c>
      <c r="P26" s="322" t="s">
        <v>453</v>
      </c>
      <c r="Q26" s="322" t="s">
        <v>454</v>
      </c>
      <c r="R26" s="322" t="s">
        <v>454</v>
      </c>
      <c r="S26" s="322" t="s">
        <v>455</v>
      </c>
      <c r="T26" s="322" t="s">
        <v>454</v>
      </c>
      <c r="U26" s="322" t="s">
        <v>451</v>
      </c>
      <c r="Z26" s="322">
        <v>4</v>
      </c>
    </row>
    <row r="27" spans="1:26" ht="31.2" x14ac:dyDescent="0.6">
      <c r="A27" s="323" t="s">
        <v>98</v>
      </c>
      <c r="B27" s="322">
        <v>407</v>
      </c>
      <c r="C27" s="322" t="s">
        <v>489</v>
      </c>
      <c r="D27" s="322">
        <v>72</v>
      </c>
      <c r="E27" s="322" t="s">
        <v>490</v>
      </c>
      <c r="F27" s="322">
        <v>1402</v>
      </c>
      <c r="G27" s="322" t="s">
        <v>458</v>
      </c>
      <c r="H27" s="322">
        <v>783</v>
      </c>
      <c r="I27" s="322" t="s">
        <v>457</v>
      </c>
      <c r="L27" s="322" t="s">
        <v>450</v>
      </c>
      <c r="M27" s="322" t="s">
        <v>451</v>
      </c>
      <c r="N27" s="322" t="s">
        <v>452</v>
      </c>
      <c r="O27" s="322" t="s">
        <v>451</v>
      </c>
      <c r="P27" s="322" t="s">
        <v>455</v>
      </c>
      <c r="Q27" s="322" t="s">
        <v>454</v>
      </c>
      <c r="R27" s="322" t="s">
        <v>451</v>
      </c>
      <c r="Z27" s="322">
        <v>8</v>
      </c>
    </row>
    <row r="28" spans="1:26" x14ac:dyDescent="0.6">
      <c r="A28" s="327" t="s">
        <v>227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</row>
    <row r="29" spans="1:26" ht="46.8" x14ac:dyDescent="0.6">
      <c r="A29" s="323" t="s">
        <v>100</v>
      </c>
      <c r="B29" s="322">
        <v>615</v>
      </c>
      <c r="C29" s="322" t="s">
        <v>491</v>
      </c>
      <c r="D29" s="322">
        <v>1850</v>
      </c>
      <c r="E29" s="322" t="s">
        <v>492</v>
      </c>
      <c r="L29" s="322" t="s">
        <v>493</v>
      </c>
      <c r="M29" s="322" t="s">
        <v>494</v>
      </c>
      <c r="N29" s="322" t="s">
        <v>452</v>
      </c>
      <c r="O29" s="322" t="s">
        <v>494</v>
      </c>
      <c r="P29" s="322" t="s">
        <v>453</v>
      </c>
      <c r="Q29" s="322" t="s">
        <v>454</v>
      </c>
      <c r="R29" s="322" t="s">
        <v>454</v>
      </c>
      <c r="S29" s="322" t="s">
        <v>495</v>
      </c>
      <c r="T29" s="322" t="s">
        <v>454</v>
      </c>
      <c r="U29" s="322" t="s">
        <v>454</v>
      </c>
      <c r="Z29" s="322">
        <v>4</v>
      </c>
    </row>
    <row r="30" spans="1:26" ht="46.8" x14ac:dyDescent="0.6">
      <c r="A30" s="323" t="s">
        <v>101</v>
      </c>
      <c r="B30" s="322">
        <v>195</v>
      </c>
      <c r="C30" s="322" t="s">
        <v>496</v>
      </c>
      <c r="D30" s="322">
        <v>1542</v>
      </c>
      <c r="E30" s="322" t="s">
        <v>492</v>
      </c>
      <c r="L30" s="322" t="s">
        <v>493</v>
      </c>
      <c r="M30" s="322" t="s">
        <v>494</v>
      </c>
      <c r="N30" s="322" t="s">
        <v>452</v>
      </c>
      <c r="O30" s="322" t="s">
        <v>494</v>
      </c>
      <c r="P30" s="322" t="s">
        <v>495</v>
      </c>
      <c r="Q30" s="322" t="s">
        <v>454</v>
      </c>
      <c r="R30" s="322" t="s">
        <v>454</v>
      </c>
      <c r="Z30" s="322">
        <v>4</v>
      </c>
    </row>
    <row r="31" spans="1:26" ht="78" x14ac:dyDescent="0.6">
      <c r="A31" s="323" t="s">
        <v>102</v>
      </c>
      <c r="B31" s="322">
        <v>118</v>
      </c>
      <c r="C31" s="322" t="s">
        <v>497</v>
      </c>
      <c r="D31" s="322">
        <v>357</v>
      </c>
      <c r="E31" s="322" t="s">
        <v>498</v>
      </c>
      <c r="F31" s="322">
        <v>300</v>
      </c>
      <c r="G31" s="322" t="s">
        <v>499</v>
      </c>
      <c r="H31" s="322">
        <v>36</v>
      </c>
      <c r="I31" s="322" t="s">
        <v>500</v>
      </c>
      <c r="L31" s="322" t="s">
        <v>501</v>
      </c>
      <c r="M31" s="322" t="s">
        <v>494</v>
      </c>
      <c r="N31" s="322" t="s">
        <v>452</v>
      </c>
      <c r="O31" s="322" t="s">
        <v>502</v>
      </c>
      <c r="P31" s="322" t="s">
        <v>503</v>
      </c>
      <c r="Q31" s="322" t="s">
        <v>451</v>
      </c>
      <c r="R31" s="322" t="s">
        <v>451</v>
      </c>
      <c r="Z31" s="322">
        <v>3</v>
      </c>
    </row>
    <row r="32" spans="1:26" ht="109.2" x14ac:dyDescent="0.6">
      <c r="A32" s="323" t="s">
        <v>103</v>
      </c>
      <c r="B32" s="322">
        <v>251</v>
      </c>
      <c r="C32" s="322" t="s">
        <v>504</v>
      </c>
      <c r="D32" s="322">
        <v>156</v>
      </c>
      <c r="E32" s="322" t="s">
        <v>498</v>
      </c>
      <c r="L32" s="322" t="s">
        <v>505</v>
      </c>
      <c r="M32" s="322" t="s">
        <v>494</v>
      </c>
      <c r="N32" s="322" t="s">
        <v>452</v>
      </c>
      <c r="O32" s="322" t="s">
        <v>494</v>
      </c>
      <c r="P32" s="322" t="s">
        <v>506</v>
      </c>
      <c r="Q32" s="322" t="s">
        <v>454</v>
      </c>
      <c r="R32" s="322" t="s">
        <v>451</v>
      </c>
      <c r="Z32" s="322">
        <v>3</v>
      </c>
    </row>
    <row r="33" spans="1:26" ht="46.8" x14ac:dyDescent="0.6">
      <c r="A33" s="323" t="s">
        <v>104</v>
      </c>
      <c r="B33" s="322">
        <v>1016</v>
      </c>
      <c r="C33" s="322" t="s">
        <v>507</v>
      </c>
      <c r="D33" s="322">
        <v>82</v>
      </c>
      <c r="E33" s="322" t="s">
        <v>498</v>
      </c>
      <c r="L33" s="322" t="s">
        <v>508</v>
      </c>
      <c r="M33" s="322" t="s">
        <v>494</v>
      </c>
      <c r="N33" s="322" t="s">
        <v>452</v>
      </c>
      <c r="O33" s="322" t="s">
        <v>494</v>
      </c>
      <c r="P33" s="322" t="s">
        <v>453</v>
      </c>
      <c r="Q33" s="322" t="s">
        <v>454</v>
      </c>
      <c r="R33" s="322" t="s">
        <v>454</v>
      </c>
      <c r="S33" s="322" t="s">
        <v>509</v>
      </c>
      <c r="T33" s="322" t="s">
        <v>454</v>
      </c>
      <c r="U33" s="322" t="s">
        <v>451</v>
      </c>
      <c r="Z33" s="322">
        <v>3</v>
      </c>
    </row>
    <row r="34" spans="1:26" ht="46.8" x14ac:dyDescent="0.6">
      <c r="A34" s="323" t="s">
        <v>105</v>
      </c>
      <c r="B34" s="322">
        <v>261</v>
      </c>
      <c r="C34" s="322" t="s">
        <v>510</v>
      </c>
      <c r="D34" s="322">
        <v>156</v>
      </c>
      <c r="E34" s="322" t="s">
        <v>511</v>
      </c>
      <c r="L34" s="322" t="s">
        <v>508</v>
      </c>
      <c r="M34" s="322" t="s">
        <v>494</v>
      </c>
      <c r="N34" s="322" t="s">
        <v>452</v>
      </c>
      <c r="O34" s="322" t="s">
        <v>494</v>
      </c>
      <c r="P34" s="322" t="s">
        <v>512</v>
      </c>
      <c r="Q34" s="322" t="s">
        <v>451</v>
      </c>
      <c r="R34" s="322" t="s">
        <v>451</v>
      </c>
      <c r="S34" s="322" t="s">
        <v>513</v>
      </c>
      <c r="T34" s="322" t="s">
        <v>451</v>
      </c>
      <c r="U34" s="322" t="s">
        <v>451</v>
      </c>
      <c r="Z34" s="322">
        <v>3</v>
      </c>
    </row>
    <row r="35" spans="1:26" ht="46.8" x14ac:dyDescent="0.6">
      <c r="A35" s="323" t="s">
        <v>106</v>
      </c>
      <c r="B35" s="322">
        <v>1597</v>
      </c>
      <c r="C35" s="322" t="s">
        <v>514</v>
      </c>
      <c r="D35" s="322">
        <v>1471</v>
      </c>
      <c r="E35" s="322" t="s">
        <v>492</v>
      </c>
      <c r="L35" s="322" t="s">
        <v>493</v>
      </c>
      <c r="M35" s="322" t="s">
        <v>494</v>
      </c>
      <c r="N35" s="322" t="s">
        <v>452</v>
      </c>
      <c r="O35" s="322" t="s">
        <v>494</v>
      </c>
      <c r="P35" s="322" t="s">
        <v>453</v>
      </c>
      <c r="Q35" s="322" t="s">
        <v>454</v>
      </c>
      <c r="R35" s="322" t="s">
        <v>454</v>
      </c>
      <c r="S35" s="322" t="s">
        <v>495</v>
      </c>
      <c r="T35" s="322" t="s">
        <v>454</v>
      </c>
      <c r="U35" s="322" t="s">
        <v>454</v>
      </c>
      <c r="Z35" s="322">
        <v>4</v>
      </c>
    </row>
    <row r="36" spans="1:26" ht="46.8" x14ac:dyDescent="0.6">
      <c r="A36" s="323" t="s">
        <v>107</v>
      </c>
      <c r="B36" s="322">
        <v>370</v>
      </c>
      <c r="C36" s="322" t="s">
        <v>515</v>
      </c>
      <c r="D36" s="322">
        <v>2000</v>
      </c>
      <c r="E36" s="322" t="s">
        <v>492</v>
      </c>
      <c r="L36" s="322" t="s">
        <v>493</v>
      </c>
      <c r="M36" s="322" t="s">
        <v>494</v>
      </c>
      <c r="N36" s="322" t="s">
        <v>452</v>
      </c>
      <c r="O36" s="322" t="s">
        <v>494</v>
      </c>
      <c r="P36" s="322" t="s">
        <v>495</v>
      </c>
      <c r="Q36" s="322" t="s">
        <v>454</v>
      </c>
      <c r="R36" s="322" t="s">
        <v>454</v>
      </c>
      <c r="Z36" s="322">
        <v>4</v>
      </c>
    </row>
    <row r="37" spans="1:26" ht="46.8" x14ac:dyDescent="0.6">
      <c r="A37" s="323" t="s">
        <v>108</v>
      </c>
      <c r="B37" s="322">
        <v>874</v>
      </c>
      <c r="C37" s="322" t="s">
        <v>516</v>
      </c>
      <c r="D37" s="322">
        <v>1688</v>
      </c>
      <c r="E37" s="322" t="s">
        <v>492</v>
      </c>
      <c r="L37" s="322" t="s">
        <v>493</v>
      </c>
      <c r="M37" s="322" t="s">
        <v>494</v>
      </c>
      <c r="N37" s="322" t="s">
        <v>452</v>
      </c>
      <c r="O37" s="322" t="s">
        <v>494</v>
      </c>
      <c r="P37" s="322" t="s">
        <v>453</v>
      </c>
      <c r="Q37" s="322" t="s">
        <v>454</v>
      </c>
      <c r="R37" s="322" t="s">
        <v>454</v>
      </c>
      <c r="S37" s="322" t="s">
        <v>495</v>
      </c>
      <c r="T37" s="322" t="s">
        <v>454</v>
      </c>
      <c r="U37" s="322" t="s">
        <v>454</v>
      </c>
      <c r="Z37" s="322">
        <v>4</v>
      </c>
    </row>
    <row r="38" spans="1:26" ht="46.8" x14ac:dyDescent="0.6">
      <c r="A38" s="323" t="s">
        <v>109</v>
      </c>
      <c r="B38" s="322">
        <v>696</v>
      </c>
      <c r="C38" s="322" t="s">
        <v>517</v>
      </c>
      <c r="D38" s="322">
        <v>1774</v>
      </c>
      <c r="E38" s="322" t="s">
        <v>492</v>
      </c>
      <c r="L38" s="322" t="s">
        <v>493</v>
      </c>
      <c r="M38" s="322" t="s">
        <v>494</v>
      </c>
      <c r="N38" s="322" t="s">
        <v>452</v>
      </c>
      <c r="O38" s="322" t="s">
        <v>494</v>
      </c>
      <c r="P38" s="322" t="s">
        <v>453</v>
      </c>
      <c r="Q38" s="322" t="s">
        <v>454</v>
      </c>
      <c r="R38" s="322" t="s">
        <v>454</v>
      </c>
      <c r="S38" s="322" t="s">
        <v>495</v>
      </c>
      <c r="T38" s="322" t="s">
        <v>454</v>
      </c>
      <c r="U38" s="322" t="s">
        <v>454</v>
      </c>
      <c r="Z38" s="322">
        <v>4</v>
      </c>
    </row>
    <row r="39" spans="1:26" ht="46.8" x14ac:dyDescent="0.6">
      <c r="A39" s="323" t="s">
        <v>110</v>
      </c>
      <c r="B39" s="322">
        <v>549</v>
      </c>
      <c r="C39" s="322" t="s">
        <v>518</v>
      </c>
      <c r="D39" s="322">
        <v>1617</v>
      </c>
      <c r="E39" s="322" t="s">
        <v>492</v>
      </c>
      <c r="L39" s="322" t="s">
        <v>493</v>
      </c>
      <c r="M39" s="322" t="s">
        <v>494</v>
      </c>
      <c r="N39" s="322" t="s">
        <v>452</v>
      </c>
      <c r="O39" s="322" t="s">
        <v>494</v>
      </c>
      <c r="P39" s="322" t="s">
        <v>453</v>
      </c>
      <c r="Q39" s="322" t="s">
        <v>454</v>
      </c>
      <c r="R39" s="322" t="s">
        <v>454</v>
      </c>
      <c r="S39" s="322" t="s">
        <v>495</v>
      </c>
      <c r="T39" s="322" t="s">
        <v>454</v>
      </c>
      <c r="U39" s="322" t="s">
        <v>454</v>
      </c>
      <c r="Z39" s="322">
        <v>4</v>
      </c>
    </row>
    <row r="40" spans="1:26" ht="62.4" x14ac:dyDescent="0.6">
      <c r="A40" s="323" t="s">
        <v>111</v>
      </c>
      <c r="B40" s="322">
        <v>138</v>
      </c>
      <c r="C40" s="322" t="s">
        <v>519</v>
      </c>
      <c r="D40" s="322">
        <v>60</v>
      </c>
      <c r="E40" s="322" t="s">
        <v>520</v>
      </c>
      <c r="F40" s="322">
        <v>50</v>
      </c>
      <c r="G40" s="322" t="s">
        <v>521</v>
      </c>
      <c r="L40" s="322" t="s">
        <v>508</v>
      </c>
      <c r="M40" s="322" t="s">
        <v>494</v>
      </c>
      <c r="N40" s="322" t="s">
        <v>452</v>
      </c>
      <c r="O40" s="322" t="s">
        <v>522</v>
      </c>
      <c r="P40" s="322" t="s">
        <v>523</v>
      </c>
      <c r="Q40" s="322" t="s">
        <v>451</v>
      </c>
      <c r="R40" s="322" t="s">
        <v>451</v>
      </c>
      <c r="S40" s="322" t="s">
        <v>524</v>
      </c>
      <c r="T40" s="322" t="s">
        <v>451</v>
      </c>
      <c r="U40" s="322" t="s">
        <v>451</v>
      </c>
      <c r="Z40" s="322">
        <v>3</v>
      </c>
    </row>
    <row r="41" spans="1:26" ht="46.8" x14ac:dyDescent="0.6">
      <c r="A41" s="323" t="s">
        <v>112</v>
      </c>
      <c r="B41" s="322">
        <v>2375</v>
      </c>
      <c r="C41" s="322" t="s">
        <v>525</v>
      </c>
      <c r="D41" s="322">
        <v>1431</v>
      </c>
      <c r="E41" s="322" t="s">
        <v>492</v>
      </c>
      <c r="L41" s="322" t="s">
        <v>450</v>
      </c>
      <c r="M41" s="322" t="s">
        <v>494</v>
      </c>
      <c r="N41" s="322" t="s">
        <v>452</v>
      </c>
      <c r="O41" s="322" t="s">
        <v>494</v>
      </c>
      <c r="P41" s="322" t="s">
        <v>453</v>
      </c>
      <c r="Q41" s="322" t="s">
        <v>454</v>
      </c>
      <c r="R41" s="322" t="s">
        <v>454</v>
      </c>
      <c r="S41" s="322" t="s">
        <v>495</v>
      </c>
      <c r="T41" s="322" t="s">
        <v>454</v>
      </c>
      <c r="U41" s="322" t="s">
        <v>454</v>
      </c>
      <c r="V41" s="322" t="s">
        <v>526</v>
      </c>
      <c r="W41" s="322" t="s">
        <v>451</v>
      </c>
      <c r="Z41" s="322">
        <v>4</v>
      </c>
    </row>
    <row r="42" spans="1:26" ht="46.8" x14ac:dyDescent="0.6">
      <c r="A42" s="323" t="s">
        <v>113</v>
      </c>
      <c r="B42" s="322">
        <v>1531</v>
      </c>
      <c r="C42" s="322" t="s">
        <v>527</v>
      </c>
      <c r="D42" s="322">
        <v>1100</v>
      </c>
      <c r="E42" s="322" t="s">
        <v>492</v>
      </c>
      <c r="L42" s="322" t="s">
        <v>493</v>
      </c>
      <c r="M42" s="322" t="s">
        <v>494</v>
      </c>
      <c r="N42" s="322" t="s">
        <v>452</v>
      </c>
      <c r="O42" s="322" t="s">
        <v>494</v>
      </c>
      <c r="P42" s="322" t="s">
        <v>453</v>
      </c>
      <c r="Q42" s="322" t="s">
        <v>454</v>
      </c>
      <c r="R42" s="322" t="s">
        <v>454</v>
      </c>
      <c r="S42" s="322" t="s">
        <v>495</v>
      </c>
      <c r="T42" s="322" t="s">
        <v>454</v>
      </c>
      <c r="U42" s="322" t="s">
        <v>454</v>
      </c>
      <c r="Z42" s="322">
        <v>4</v>
      </c>
    </row>
    <row r="43" spans="1:26" ht="46.8" x14ac:dyDescent="0.6">
      <c r="A43" s="323" t="s">
        <v>114</v>
      </c>
      <c r="B43" s="322">
        <v>499</v>
      </c>
      <c r="C43" s="322" t="s">
        <v>528</v>
      </c>
      <c r="D43" s="322">
        <v>212</v>
      </c>
      <c r="E43" s="322" t="s">
        <v>498</v>
      </c>
      <c r="L43" s="322" t="s">
        <v>508</v>
      </c>
      <c r="M43" s="322" t="s">
        <v>494</v>
      </c>
      <c r="N43" s="322" t="s">
        <v>452</v>
      </c>
      <c r="O43" s="322" t="s">
        <v>494</v>
      </c>
      <c r="P43" s="322" t="s">
        <v>529</v>
      </c>
      <c r="Q43" s="322" t="s">
        <v>451</v>
      </c>
      <c r="R43" s="322" t="s">
        <v>451</v>
      </c>
      <c r="Z43" s="322">
        <v>3</v>
      </c>
    </row>
    <row r="44" spans="1:26" ht="78" x14ac:dyDescent="0.6">
      <c r="A44" s="323" t="s">
        <v>115</v>
      </c>
      <c r="B44" s="322">
        <v>828</v>
      </c>
      <c r="C44" s="322" t="s">
        <v>530</v>
      </c>
      <c r="D44" s="322">
        <v>357</v>
      </c>
      <c r="E44" s="322" t="s">
        <v>531</v>
      </c>
      <c r="F44" s="322">
        <v>36</v>
      </c>
      <c r="G44" s="322" t="s">
        <v>532</v>
      </c>
      <c r="L44" s="322" t="s">
        <v>533</v>
      </c>
      <c r="M44" s="322" t="s">
        <v>494</v>
      </c>
      <c r="N44" s="322" t="s">
        <v>452</v>
      </c>
      <c r="O44" s="322" t="s">
        <v>502</v>
      </c>
      <c r="P44" s="322" t="s">
        <v>534</v>
      </c>
      <c r="Q44" s="322" t="s">
        <v>451</v>
      </c>
      <c r="R44" s="322" t="s">
        <v>451</v>
      </c>
      <c r="Z44" s="322">
        <v>3</v>
      </c>
    </row>
    <row r="45" spans="1:26" ht="62.4" x14ac:dyDescent="0.6">
      <c r="A45" s="323" t="s">
        <v>116</v>
      </c>
      <c r="B45" s="322">
        <v>499</v>
      </c>
      <c r="C45" s="322" t="s">
        <v>535</v>
      </c>
      <c r="D45" s="322">
        <v>212</v>
      </c>
      <c r="E45" s="322" t="s">
        <v>536</v>
      </c>
      <c r="F45" s="322">
        <v>9</v>
      </c>
      <c r="G45" s="322" t="s">
        <v>537</v>
      </c>
      <c r="L45" s="322" t="s">
        <v>538</v>
      </c>
      <c r="M45" s="322" t="s">
        <v>494</v>
      </c>
      <c r="N45" s="322" t="s">
        <v>452</v>
      </c>
      <c r="O45" s="322" t="s">
        <v>494</v>
      </c>
      <c r="P45" s="322" t="s">
        <v>539</v>
      </c>
      <c r="Q45" s="322" t="s">
        <v>451</v>
      </c>
      <c r="R45" s="322" t="s">
        <v>451</v>
      </c>
      <c r="Z45" s="322">
        <v>3</v>
      </c>
    </row>
    <row r="46" spans="1:26" ht="62.4" x14ac:dyDescent="0.6">
      <c r="A46" s="324" t="s">
        <v>117</v>
      </c>
      <c r="B46" s="322">
        <v>240</v>
      </c>
      <c r="C46" s="322" t="s">
        <v>540</v>
      </c>
      <c r="D46" s="322">
        <v>71</v>
      </c>
      <c r="E46" s="322" t="s">
        <v>541</v>
      </c>
      <c r="L46" s="322" t="s">
        <v>542</v>
      </c>
      <c r="M46" s="322" t="s">
        <v>494</v>
      </c>
      <c r="N46" s="322" t="s">
        <v>452</v>
      </c>
      <c r="O46" s="322" t="s">
        <v>494</v>
      </c>
      <c r="P46" s="322" t="s">
        <v>543</v>
      </c>
      <c r="Q46" s="322" t="s">
        <v>451</v>
      </c>
      <c r="R46" s="322" t="s">
        <v>451</v>
      </c>
      <c r="Z46" s="322" t="s">
        <v>544</v>
      </c>
    </row>
    <row r="47" spans="1:26" ht="46.8" x14ac:dyDescent="0.6">
      <c r="A47" s="323" t="s">
        <v>118</v>
      </c>
      <c r="B47" s="322">
        <v>1692</v>
      </c>
      <c r="C47" s="322" t="s">
        <v>545</v>
      </c>
      <c r="D47" s="322">
        <v>1612</v>
      </c>
      <c r="E47" s="322" t="s">
        <v>492</v>
      </c>
      <c r="L47" s="322" t="s">
        <v>493</v>
      </c>
      <c r="M47" s="322" t="s">
        <v>494</v>
      </c>
      <c r="N47" s="322" t="s">
        <v>452</v>
      </c>
      <c r="O47" s="322" t="s">
        <v>494</v>
      </c>
      <c r="P47" s="322" t="s">
        <v>453</v>
      </c>
      <c r="Q47" s="322" t="s">
        <v>454</v>
      </c>
      <c r="R47" s="322" t="s">
        <v>454</v>
      </c>
      <c r="S47" s="322" t="s">
        <v>495</v>
      </c>
      <c r="T47" s="322" t="s">
        <v>454</v>
      </c>
      <c r="U47" s="322" t="s">
        <v>454</v>
      </c>
      <c r="Z47" s="322">
        <v>4</v>
      </c>
    </row>
    <row r="48" spans="1:26" ht="46.8" x14ac:dyDescent="0.6">
      <c r="A48" s="323" t="s">
        <v>119</v>
      </c>
      <c r="B48" s="322">
        <v>376</v>
      </c>
      <c r="C48" s="322" t="s">
        <v>546</v>
      </c>
      <c r="D48" s="322">
        <v>1732</v>
      </c>
      <c r="E48" s="322" t="s">
        <v>492</v>
      </c>
      <c r="L48" s="322" t="s">
        <v>493</v>
      </c>
      <c r="M48" s="322" t="s">
        <v>494</v>
      </c>
      <c r="N48" s="322" t="s">
        <v>452</v>
      </c>
      <c r="O48" s="322" t="s">
        <v>494</v>
      </c>
      <c r="P48" s="322" t="s">
        <v>495</v>
      </c>
      <c r="Q48" s="322" t="s">
        <v>454</v>
      </c>
      <c r="R48" s="322" t="s">
        <v>454</v>
      </c>
      <c r="Z48" s="322">
        <v>4</v>
      </c>
    </row>
    <row r="49" spans="1:26" ht="46.8" x14ac:dyDescent="0.6">
      <c r="A49" s="323" t="s">
        <v>120</v>
      </c>
      <c r="B49" s="322">
        <v>790</v>
      </c>
      <c r="C49" s="322" t="s">
        <v>547</v>
      </c>
      <c r="D49" s="322">
        <v>249</v>
      </c>
      <c r="E49" s="322" t="s">
        <v>520</v>
      </c>
      <c r="L49" s="322" t="s">
        <v>508</v>
      </c>
      <c r="M49" s="322" t="s">
        <v>494</v>
      </c>
      <c r="N49" s="322" t="s">
        <v>452</v>
      </c>
      <c r="O49" s="322" t="s">
        <v>494</v>
      </c>
      <c r="P49" s="322" t="s">
        <v>548</v>
      </c>
      <c r="Q49" s="322" t="s">
        <v>451</v>
      </c>
      <c r="R49" s="322" t="s">
        <v>451</v>
      </c>
      <c r="Z49" s="322">
        <v>3</v>
      </c>
    </row>
    <row r="50" spans="1:26" ht="46.8" x14ac:dyDescent="0.6">
      <c r="A50" s="323" t="s">
        <v>121</v>
      </c>
      <c r="B50" s="322">
        <v>1347</v>
      </c>
      <c r="C50" s="322" t="s">
        <v>549</v>
      </c>
      <c r="D50" s="322">
        <v>1732</v>
      </c>
      <c r="E50" s="322" t="s">
        <v>492</v>
      </c>
      <c r="L50" s="322" t="s">
        <v>493</v>
      </c>
      <c r="M50" s="322" t="s">
        <v>494</v>
      </c>
      <c r="N50" s="322" t="s">
        <v>452</v>
      </c>
      <c r="O50" s="322" t="s">
        <v>494</v>
      </c>
      <c r="P50" s="322" t="s">
        <v>453</v>
      </c>
      <c r="Q50" s="322" t="s">
        <v>454</v>
      </c>
      <c r="R50" s="322" t="s">
        <v>454</v>
      </c>
      <c r="S50" s="322" t="s">
        <v>495</v>
      </c>
      <c r="T50" s="322" t="s">
        <v>454</v>
      </c>
      <c r="U50" s="322" t="s">
        <v>454</v>
      </c>
      <c r="Z50" s="322">
        <v>4</v>
      </c>
    </row>
    <row r="51" spans="1:26" ht="46.8" x14ac:dyDescent="0.6">
      <c r="A51" s="323" t="s">
        <v>122</v>
      </c>
      <c r="B51" s="322">
        <v>303</v>
      </c>
      <c r="C51" s="322" t="s">
        <v>550</v>
      </c>
      <c r="D51" s="322">
        <v>1542</v>
      </c>
      <c r="E51" s="322" t="s">
        <v>492</v>
      </c>
      <c r="L51" s="322" t="s">
        <v>493</v>
      </c>
      <c r="M51" s="322" t="s">
        <v>494</v>
      </c>
      <c r="N51" s="322" t="s">
        <v>452</v>
      </c>
      <c r="O51" s="322" t="s">
        <v>494</v>
      </c>
      <c r="P51" s="322" t="s">
        <v>495</v>
      </c>
      <c r="Q51" s="322" t="s">
        <v>454</v>
      </c>
      <c r="R51" s="322" t="s">
        <v>454</v>
      </c>
      <c r="Z51" s="322">
        <v>4</v>
      </c>
    </row>
    <row r="52" spans="1:26" ht="46.8" x14ac:dyDescent="0.6">
      <c r="A52" s="323" t="s">
        <v>123</v>
      </c>
      <c r="B52" s="322">
        <v>129</v>
      </c>
      <c r="C52" s="322" t="s">
        <v>551</v>
      </c>
      <c r="D52" s="322">
        <v>180</v>
      </c>
      <c r="E52" s="322" t="s">
        <v>520</v>
      </c>
      <c r="L52" s="322" t="s">
        <v>508</v>
      </c>
      <c r="M52" s="322" t="s">
        <v>494</v>
      </c>
      <c r="N52" s="322" t="s">
        <v>452</v>
      </c>
      <c r="O52" s="322" t="s">
        <v>494</v>
      </c>
      <c r="P52" s="322" t="s">
        <v>552</v>
      </c>
      <c r="Q52" s="322" t="s">
        <v>451</v>
      </c>
      <c r="R52" s="322" t="s">
        <v>451</v>
      </c>
      <c r="Z52" s="322">
        <v>3</v>
      </c>
    </row>
    <row r="53" spans="1:26" ht="46.8" x14ac:dyDescent="0.6">
      <c r="A53" s="323" t="s">
        <v>124</v>
      </c>
      <c r="B53" s="322">
        <v>444</v>
      </c>
      <c r="C53" s="322" t="s">
        <v>553</v>
      </c>
      <c r="D53" s="322">
        <v>1219</v>
      </c>
      <c r="E53" s="322" t="s">
        <v>492</v>
      </c>
      <c r="L53" s="322" t="s">
        <v>493</v>
      </c>
      <c r="M53" s="322" t="s">
        <v>494</v>
      </c>
      <c r="N53" s="322" t="s">
        <v>452</v>
      </c>
      <c r="O53" s="322" t="s">
        <v>494</v>
      </c>
      <c r="P53" s="322" t="s">
        <v>453</v>
      </c>
      <c r="Q53" s="322" t="s">
        <v>454</v>
      </c>
      <c r="R53" s="322" t="s">
        <v>454</v>
      </c>
      <c r="S53" s="322" t="s">
        <v>495</v>
      </c>
      <c r="T53" s="322" t="s">
        <v>454</v>
      </c>
      <c r="U53" s="322" t="s">
        <v>454</v>
      </c>
      <c r="Z53" s="322">
        <v>4</v>
      </c>
    </row>
    <row r="54" spans="1:26" x14ac:dyDescent="0.6">
      <c r="A54" s="327" t="s">
        <v>554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30"/>
      <c r="Z54" s="330"/>
    </row>
    <row r="55" spans="1:26" ht="109.2" x14ac:dyDescent="0.6">
      <c r="A55" s="323" t="s">
        <v>126</v>
      </c>
      <c r="B55" s="322">
        <v>1028</v>
      </c>
      <c r="C55" s="322" t="s">
        <v>555</v>
      </c>
      <c r="D55" s="322">
        <v>272</v>
      </c>
      <c r="E55" s="322" t="s">
        <v>556</v>
      </c>
      <c r="F55" s="322">
        <v>366</v>
      </c>
      <c r="G55" s="322" t="s">
        <v>557</v>
      </c>
      <c r="L55" s="322" t="s">
        <v>494</v>
      </c>
      <c r="M55" s="322" t="s">
        <v>494</v>
      </c>
      <c r="N55" s="322" t="s">
        <v>452</v>
      </c>
      <c r="O55" s="322" t="s">
        <v>558</v>
      </c>
      <c r="P55" s="322" t="s">
        <v>453</v>
      </c>
      <c r="Q55" s="322" t="s">
        <v>454</v>
      </c>
      <c r="R55" s="322" t="s">
        <v>454</v>
      </c>
      <c r="Z55" s="322">
        <v>4</v>
      </c>
    </row>
    <row r="56" spans="1:26" ht="31.2" x14ac:dyDescent="0.6">
      <c r="A56" s="323" t="s">
        <v>127</v>
      </c>
      <c r="B56" s="322">
        <v>643</v>
      </c>
      <c r="C56" s="322" t="s">
        <v>559</v>
      </c>
      <c r="D56" s="322">
        <v>286</v>
      </c>
      <c r="E56" s="322" t="s">
        <v>458</v>
      </c>
      <c r="F56" s="322">
        <v>250</v>
      </c>
      <c r="G56" s="322" t="s">
        <v>458</v>
      </c>
      <c r="L56" s="322" t="s">
        <v>494</v>
      </c>
      <c r="M56" s="322" t="s">
        <v>494</v>
      </c>
      <c r="N56" s="322" t="s">
        <v>452</v>
      </c>
      <c r="O56" s="322" t="s">
        <v>452</v>
      </c>
      <c r="P56" s="322" t="s">
        <v>560</v>
      </c>
      <c r="Q56" s="322" t="s">
        <v>451</v>
      </c>
      <c r="R56" s="322" t="s">
        <v>451</v>
      </c>
      <c r="S56" s="322" t="s">
        <v>561</v>
      </c>
      <c r="T56" s="322" t="s">
        <v>451</v>
      </c>
      <c r="U56" s="322" t="s">
        <v>451</v>
      </c>
      <c r="Z56" s="322">
        <v>4</v>
      </c>
    </row>
    <row r="57" spans="1:26" ht="34.5" customHeight="1" x14ac:dyDescent="0.6">
      <c r="A57" s="324" t="s">
        <v>128</v>
      </c>
      <c r="B57" s="322">
        <v>547</v>
      </c>
      <c r="C57" s="322" t="s">
        <v>562</v>
      </c>
      <c r="D57" s="322">
        <v>327</v>
      </c>
      <c r="E57" s="322" t="s">
        <v>563</v>
      </c>
      <c r="F57" s="322">
        <v>598</v>
      </c>
      <c r="G57" s="322" t="s">
        <v>457</v>
      </c>
      <c r="L57" s="322" t="s">
        <v>494</v>
      </c>
      <c r="M57" s="322" t="s">
        <v>494</v>
      </c>
      <c r="N57" s="322" t="s">
        <v>452</v>
      </c>
      <c r="O57" s="322" t="s">
        <v>564</v>
      </c>
      <c r="P57" s="322" t="s">
        <v>453</v>
      </c>
      <c r="Q57" s="322" t="s">
        <v>454</v>
      </c>
      <c r="R57" s="322" t="s">
        <v>454</v>
      </c>
      <c r="Z57" s="322" t="s">
        <v>544</v>
      </c>
    </row>
    <row r="58" spans="1:26" x14ac:dyDescent="0.6">
      <c r="A58" s="324" t="s">
        <v>129</v>
      </c>
    </row>
    <row r="59" spans="1:26" ht="31.2" x14ac:dyDescent="0.6">
      <c r="A59" s="323" t="s">
        <v>130</v>
      </c>
      <c r="B59" s="322">
        <v>1341</v>
      </c>
      <c r="C59" s="322" t="s">
        <v>565</v>
      </c>
      <c r="D59" s="322">
        <v>251</v>
      </c>
      <c r="E59" s="322" t="s">
        <v>457</v>
      </c>
      <c r="F59" s="322">
        <v>549</v>
      </c>
      <c r="G59" s="322" t="s">
        <v>458</v>
      </c>
      <c r="L59" s="322" t="s">
        <v>494</v>
      </c>
      <c r="M59" s="322" t="s">
        <v>494</v>
      </c>
      <c r="N59" s="322" t="s">
        <v>452</v>
      </c>
      <c r="O59" s="322" t="s">
        <v>564</v>
      </c>
      <c r="P59" s="322" t="s">
        <v>453</v>
      </c>
      <c r="Q59" s="322" t="s">
        <v>454</v>
      </c>
      <c r="R59" s="322" t="s">
        <v>454</v>
      </c>
      <c r="Z59" s="322">
        <v>4</v>
      </c>
    </row>
    <row r="60" spans="1:26" ht="31.2" x14ac:dyDescent="0.6">
      <c r="A60" s="323" t="s">
        <v>131</v>
      </c>
      <c r="B60" s="322">
        <v>596</v>
      </c>
      <c r="C60" s="322" t="s">
        <v>566</v>
      </c>
      <c r="D60" s="322">
        <v>255</v>
      </c>
      <c r="E60" s="322" t="s">
        <v>457</v>
      </c>
      <c r="F60" s="322">
        <v>589</v>
      </c>
      <c r="G60" s="322" t="s">
        <v>458</v>
      </c>
      <c r="L60" s="322" t="s">
        <v>494</v>
      </c>
      <c r="M60" s="322" t="s">
        <v>494</v>
      </c>
      <c r="N60" s="322" t="s">
        <v>452</v>
      </c>
      <c r="O60" s="322" t="s">
        <v>564</v>
      </c>
      <c r="P60" s="322" t="s">
        <v>453</v>
      </c>
      <c r="Q60" s="322" t="s">
        <v>454</v>
      </c>
      <c r="R60" s="322" t="s">
        <v>454</v>
      </c>
      <c r="Z60" s="322">
        <v>4</v>
      </c>
    </row>
    <row r="61" spans="1:26" ht="46.8" x14ac:dyDescent="0.6">
      <c r="A61" s="324" t="s">
        <v>132</v>
      </c>
      <c r="B61" s="322">
        <v>16</v>
      </c>
      <c r="C61" s="322" t="s">
        <v>567</v>
      </c>
      <c r="D61" s="322">
        <v>114</v>
      </c>
      <c r="E61" s="322" t="s">
        <v>563</v>
      </c>
      <c r="F61" s="322" t="s">
        <v>568</v>
      </c>
      <c r="G61" s="322" t="s">
        <v>569</v>
      </c>
      <c r="L61" s="322" t="s">
        <v>493</v>
      </c>
      <c r="M61" s="322" t="s">
        <v>494</v>
      </c>
      <c r="N61" s="322" t="s">
        <v>570</v>
      </c>
      <c r="O61" s="322" t="s">
        <v>571</v>
      </c>
      <c r="Z61" s="322" t="s">
        <v>544</v>
      </c>
    </row>
    <row r="62" spans="1:26" ht="62.4" x14ac:dyDescent="0.6">
      <c r="A62" s="323" t="s">
        <v>133</v>
      </c>
      <c r="B62" s="322">
        <v>2776</v>
      </c>
      <c r="C62" s="322" t="s">
        <v>572</v>
      </c>
      <c r="D62" s="322">
        <v>567</v>
      </c>
      <c r="E62" s="322" t="s">
        <v>573</v>
      </c>
      <c r="F62" s="322">
        <v>546</v>
      </c>
      <c r="G62" s="322" t="s">
        <v>457</v>
      </c>
      <c r="H62" s="322">
        <v>1062</v>
      </c>
      <c r="I62" s="322" t="s">
        <v>458</v>
      </c>
      <c r="L62" s="322" t="s">
        <v>494</v>
      </c>
      <c r="M62" s="322" t="s">
        <v>494</v>
      </c>
      <c r="N62" s="322" t="s">
        <v>574</v>
      </c>
      <c r="O62" s="322" t="s">
        <v>575</v>
      </c>
      <c r="P62" s="322" t="s">
        <v>453</v>
      </c>
      <c r="Q62" s="322" t="s">
        <v>454</v>
      </c>
      <c r="R62" s="322" t="s">
        <v>454</v>
      </c>
      <c r="S62" s="322" t="s">
        <v>576</v>
      </c>
      <c r="T62" s="322" t="s">
        <v>451</v>
      </c>
      <c r="U62" s="322" t="s">
        <v>451</v>
      </c>
      <c r="Z62" s="322">
        <v>4</v>
      </c>
    </row>
    <row r="63" spans="1:26" ht="46.8" x14ac:dyDescent="0.6">
      <c r="A63" s="323" t="s">
        <v>134</v>
      </c>
      <c r="B63" s="322">
        <v>816</v>
      </c>
      <c r="C63" s="322" t="s">
        <v>577</v>
      </c>
      <c r="D63" s="322">
        <v>380</v>
      </c>
      <c r="E63" s="322" t="s">
        <v>457</v>
      </c>
      <c r="L63" s="322" t="s">
        <v>494</v>
      </c>
      <c r="M63" s="322" t="s">
        <v>494</v>
      </c>
      <c r="N63" s="322" t="s">
        <v>452</v>
      </c>
      <c r="O63" s="322" t="s">
        <v>564</v>
      </c>
      <c r="P63" s="322" t="s">
        <v>453</v>
      </c>
      <c r="Q63" s="322" t="s">
        <v>454</v>
      </c>
      <c r="R63" s="322" t="s">
        <v>454</v>
      </c>
      <c r="S63" s="322" t="s">
        <v>578</v>
      </c>
      <c r="T63" s="322" t="s">
        <v>451</v>
      </c>
      <c r="U63" s="322" t="s">
        <v>451</v>
      </c>
      <c r="Z63" s="322">
        <v>4</v>
      </c>
    </row>
    <row r="64" spans="1:26" ht="31.2" x14ac:dyDescent="0.6">
      <c r="A64" s="323" t="s">
        <v>135</v>
      </c>
      <c r="B64" s="322">
        <v>847</v>
      </c>
      <c r="C64" s="322" t="s">
        <v>579</v>
      </c>
      <c r="D64" s="322">
        <v>267</v>
      </c>
      <c r="E64" s="322" t="s">
        <v>458</v>
      </c>
      <c r="L64" s="322" t="s">
        <v>494</v>
      </c>
      <c r="M64" s="322" t="s">
        <v>494</v>
      </c>
      <c r="N64" s="322" t="s">
        <v>452</v>
      </c>
      <c r="O64" s="322" t="s">
        <v>564</v>
      </c>
      <c r="P64" s="322" t="s">
        <v>453</v>
      </c>
      <c r="Q64" s="322" t="s">
        <v>454</v>
      </c>
      <c r="R64" s="322" t="s">
        <v>454</v>
      </c>
      <c r="S64" s="322" t="s">
        <v>580</v>
      </c>
      <c r="T64" s="322" t="s">
        <v>451</v>
      </c>
      <c r="U64" s="322" t="s">
        <v>451</v>
      </c>
      <c r="Z64" s="322">
        <v>4</v>
      </c>
    </row>
    <row r="65" spans="1:26" ht="31.2" x14ac:dyDescent="0.6">
      <c r="A65" s="323" t="s">
        <v>136</v>
      </c>
      <c r="B65" s="322">
        <v>848</v>
      </c>
      <c r="C65" s="322" t="s">
        <v>581</v>
      </c>
      <c r="D65" s="322">
        <v>343</v>
      </c>
      <c r="E65" s="322" t="s">
        <v>458</v>
      </c>
      <c r="L65" s="322" t="s">
        <v>494</v>
      </c>
      <c r="M65" s="322" t="s">
        <v>494</v>
      </c>
      <c r="N65" s="322" t="s">
        <v>452</v>
      </c>
      <c r="O65" s="322" t="s">
        <v>564</v>
      </c>
      <c r="P65" s="322" t="s">
        <v>453</v>
      </c>
      <c r="Q65" s="322" t="s">
        <v>454</v>
      </c>
      <c r="R65" s="322" t="s">
        <v>454</v>
      </c>
      <c r="Z65" s="322">
        <v>4</v>
      </c>
    </row>
    <row r="66" spans="1:26" ht="31.2" x14ac:dyDescent="0.6">
      <c r="A66" s="323" t="s">
        <v>137</v>
      </c>
      <c r="B66" s="322">
        <v>1864</v>
      </c>
      <c r="C66" s="322" t="s">
        <v>582</v>
      </c>
      <c r="D66" s="322">
        <v>160</v>
      </c>
      <c r="E66" s="322" t="s">
        <v>457</v>
      </c>
      <c r="F66" s="322">
        <v>575</v>
      </c>
      <c r="G66" s="322" t="s">
        <v>458</v>
      </c>
      <c r="L66" s="322" t="s">
        <v>494</v>
      </c>
      <c r="M66" s="322" t="s">
        <v>494</v>
      </c>
      <c r="N66" s="322" t="s">
        <v>452</v>
      </c>
      <c r="O66" s="322" t="s">
        <v>564</v>
      </c>
      <c r="P66" s="322" t="s">
        <v>453</v>
      </c>
      <c r="Q66" s="322" t="s">
        <v>454</v>
      </c>
      <c r="R66" s="322" t="s">
        <v>454</v>
      </c>
      <c r="Z66" s="322">
        <v>4</v>
      </c>
    </row>
    <row r="67" spans="1:26" ht="62.4" x14ac:dyDescent="0.6">
      <c r="A67" s="323" t="s">
        <v>138</v>
      </c>
      <c r="B67" s="322">
        <v>388</v>
      </c>
      <c r="C67" s="322" t="s">
        <v>583</v>
      </c>
      <c r="D67" s="322">
        <v>267</v>
      </c>
      <c r="E67" s="322" t="s">
        <v>584</v>
      </c>
      <c r="F67" s="322">
        <v>436</v>
      </c>
      <c r="G67" s="322" t="s">
        <v>458</v>
      </c>
      <c r="L67" s="322" t="s">
        <v>494</v>
      </c>
      <c r="M67" s="322" t="s">
        <v>494</v>
      </c>
      <c r="N67" s="322" t="s">
        <v>585</v>
      </c>
      <c r="O67" s="322" t="s">
        <v>564</v>
      </c>
      <c r="P67" s="322" t="s">
        <v>453</v>
      </c>
      <c r="Q67" s="322" t="s">
        <v>454</v>
      </c>
      <c r="R67" s="322" t="s">
        <v>454</v>
      </c>
      <c r="Z67" s="322">
        <v>4</v>
      </c>
    </row>
    <row r="68" spans="1:26" ht="31.2" x14ac:dyDescent="0.6">
      <c r="A68" s="323" t="s">
        <v>139</v>
      </c>
      <c r="B68" s="322">
        <v>781</v>
      </c>
      <c r="C68" s="322" t="s">
        <v>586</v>
      </c>
      <c r="D68" s="322">
        <v>536</v>
      </c>
      <c r="E68" s="322" t="s">
        <v>458</v>
      </c>
      <c r="F68" s="322">
        <v>674</v>
      </c>
      <c r="G68" s="322" t="s">
        <v>457</v>
      </c>
      <c r="L68" s="322" t="s">
        <v>494</v>
      </c>
      <c r="M68" s="322" t="s">
        <v>494</v>
      </c>
      <c r="N68" s="322" t="s">
        <v>452</v>
      </c>
      <c r="O68" s="322" t="s">
        <v>564</v>
      </c>
      <c r="P68" s="322" t="s">
        <v>453</v>
      </c>
      <c r="Q68" s="322" t="s">
        <v>454</v>
      </c>
      <c r="R68" s="322" t="s">
        <v>454</v>
      </c>
      <c r="Z68" s="322">
        <v>4</v>
      </c>
    </row>
    <row r="69" spans="1:26" ht="31.2" x14ac:dyDescent="0.6">
      <c r="A69" s="323" t="s">
        <v>140</v>
      </c>
      <c r="B69" s="322">
        <v>998</v>
      </c>
      <c r="C69" s="322" t="s">
        <v>587</v>
      </c>
      <c r="D69" s="322">
        <v>360</v>
      </c>
      <c r="E69" s="322" t="s">
        <v>457</v>
      </c>
      <c r="L69" s="322" t="s">
        <v>494</v>
      </c>
      <c r="M69" s="322" t="s">
        <v>494</v>
      </c>
      <c r="N69" s="322" t="s">
        <v>452</v>
      </c>
      <c r="O69" s="322" t="s">
        <v>564</v>
      </c>
      <c r="P69" s="322" t="s">
        <v>453</v>
      </c>
      <c r="Q69" s="322" t="s">
        <v>454</v>
      </c>
      <c r="R69" s="322" t="s">
        <v>454</v>
      </c>
      <c r="Z69" s="322">
        <v>4</v>
      </c>
    </row>
    <row r="70" spans="1:26" ht="31.2" x14ac:dyDescent="0.6">
      <c r="A70" s="323" t="s">
        <v>141</v>
      </c>
      <c r="B70" s="322">
        <v>2871</v>
      </c>
      <c r="C70" s="322" t="s">
        <v>588</v>
      </c>
      <c r="D70" s="322">
        <v>290</v>
      </c>
      <c r="E70" s="322" t="s">
        <v>457</v>
      </c>
      <c r="F70" s="322">
        <v>467</v>
      </c>
      <c r="G70" s="322" t="s">
        <v>458</v>
      </c>
      <c r="L70" s="322" t="s">
        <v>494</v>
      </c>
      <c r="M70" s="322" t="s">
        <v>494</v>
      </c>
      <c r="N70" s="322" t="s">
        <v>452</v>
      </c>
      <c r="O70" s="322" t="s">
        <v>564</v>
      </c>
      <c r="P70" s="322" t="s">
        <v>453</v>
      </c>
      <c r="Q70" s="322" t="s">
        <v>454</v>
      </c>
      <c r="R70" s="322" t="s">
        <v>454</v>
      </c>
      <c r="Z70" s="322">
        <v>4</v>
      </c>
    </row>
    <row r="71" spans="1:26" ht="31.2" x14ac:dyDescent="0.6">
      <c r="A71" s="324" t="s">
        <v>142</v>
      </c>
      <c r="B71" s="322">
        <v>321</v>
      </c>
      <c r="C71" s="322" t="s">
        <v>589</v>
      </c>
      <c r="D71" s="322">
        <v>324</v>
      </c>
      <c r="E71" s="322" t="s">
        <v>457</v>
      </c>
      <c r="L71" s="322" t="s">
        <v>494</v>
      </c>
      <c r="M71" s="322" t="s">
        <v>494</v>
      </c>
      <c r="N71" s="322" t="s">
        <v>452</v>
      </c>
      <c r="O71" s="322" t="s">
        <v>564</v>
      </c>
      <c r="P71" s="322" t="s">
        <v>453</v>
      </c>
      <c r="Q71" s="322" t="s">
        <v>454</v>
      </c>
      <c r="R71" s="322" t="s">
        <v>454</v>
      </c>
      <c r="Z71" s="322" t="s">
        <v>590</v>
      </c>
    </row>
    <row r="72" spans="1:26" ht="78" x14ac:dyDescent="0.6">
      <c r="A72" s="323" t="s">
        <v>143</v>
      </c>
      <c r="B72" s="322">
        <v>1411</v>
      </c>
      <c r="C72" s="322" t="s">
        <v>591</v>
      </c>
      <c r="D72" s="322">
        <v>467</v>
      </c>
      <c r="E72" s="322" t="s">
        <v>458</v>
      </c>
      <c r="F72" s="322">
        <v>516</v>
      </c>
      <c r="G72" s="322" t="s">
        <v>457</v>
      </c>
      <c r="L72" s="322" t="s">
        <v>494</v>
      </c>
      <c r="M72" s="322" t="s">
        <v>494</v>
      </c>
      <c r="N72" s="322" t="s">
        <v>592</v>
      </c>
      <c r="O72" s="322" t="s">
        <v>564</v>
      </c>
      <c r="P72" s="322" t="s">
        <v>453</v>
      </c>
      <c r="Q72" s="322" t="s">
        <v>454</v>
      </c>
      <c r="R72" s="322" t="s">
        <v>454</v>
      </c>
      <c r="S72" s="322" t="s">
        <v>593</v>
      </c>
      <c r="T72" s="322" t="s">
        <v>451</v>
      </c>
      <c r="U72" s="322" t="s">
        <v>451</v>
      </c>
      <c r="V72" s="322" t="s">
        <v>594</v>
      </c>
      <c r="W72" s="322" t="s">
        <v>451</v>
      </c>
      <c r="Z72" s="322">
        <v>4</v>
      </c>
    </row>
    <row r="73" spans="1:26" ht="62.4" x14ac:dyDescent="0.6">
      <c r="A73" s="324" t="s">
        <v>144</v>
      </c>
      <c r="B73" s="322">
        <v>450</v>
      </c>
      <c r="C73" s="322" t="s">
        <v>595</v>
      </c>
      <c r="D73" s="322">
        <v>115</v>
      </c>
      <c r="E73" s="322" t="s">
        <v>457</v>
      </c>
      <c r="F73" s="322">
        <v>31</v>
      </c>
      <c r="G73" s="322" t="s">
        <v>596</v>
      </c>
      <c r="L73" s="322" t="s">
        <v>597</v>
      </c>
      <c r="M73" s="322" t="s">
        <v>494</v>
      </c>
      <c r="N73" s="322" t="s">
        <v>452</v>
      </c>
      <c r="O73" s="322" t="s">
        <v>564</v>
      </c>
      <c r="P73" s="322" t="s">
        <v>453</v>
      </c>
      <c r="Q73" s="322" t="s">
        <v>454</v>
      </c>
      <c r="R73" s="322" t="s">
        <v>454</v>
      </c>
      <c r="Z73" s="322" t="s">
        <v>544</v>
      </c>
    </row>
    <row r="74" spans="1:26" x14ac:dyDescent="0.6">
      <c r="A74" s="327" t="s">
        <v>598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</row>
    <row r="75" spans="1:26" ht="31.2" x14ac:dyDescent="0.6">
      <c r="A75" s="323" t="s">
        <v>146</v>
      </c>
      <c r="B75" s="322">
        <v>633</v>
      </c>
      <c r="C75" s="322" t="s">
        <v>599</v>
      </c>
      <c r="D75" s="322">
        <v>55</v>
      </c>
      <c r="E75" s="322" t="s">
        <v>600</v>
      </c>
      <c r="L75" s="322" t="s">
        <v>601</v>
      </c>
      <c r="M75" s="322" t="s">
        <v>451</v>
      </c>
      <c r="N75" s="322" t="s">
        <v>452</v>
      </c>
      <c r="O75" s="322" t="s">
        <v>602</v>
      </c>
      <c r="P75" s="322" t="s">
        <v>453</v>
      </c>
      <c r="Q75" s="322" t="s">
        <v>454</v>
      </c>
      <c r="R75" s="322" t="s">
        <v>454</v>
      </c>
      <c r="S75" s="322" t="s">
        <v>603</v>
      </c>
      <c r="T75" s="322" t="s">
        <v>454</v>
      </c>
      <c r="U75" s="322" t="s">
        <v>454</v>
      </c>
      <c r="Z75" s="322">
        <v>2</v>
      </c>
    </row>
    <row r="76" spans="1:26" ht="31.2" x14ac:dyDescent="0.6">
      <c r="A76" s="323" t="s">
        <v>147</v>
      </c>
      <c r="B76" s="322">
        <v>149</v>
      </c>
      <c r="C76" s="322" t="s">
        <v>604</v>
      </c>
      <c r="D76" s="322">
        <v>745</v>
      </c>
      <c r="E76" s="322" t="s">
        <v>605</v>
      </c>
      <c r="L76" s="322" t="s">
        <v>451</v>
      </c>
      <c r="M76" s="322" t="s">
        <v>451</v>
      </c>
      <c r="N76" s="322" t="s">
        <v>452</v>
      </c>
      <c r="O76" s="322" t="s">
        <v>602</v>
      </c>
      <c r="P76" s="322" t="s">
        <v>455</v>
      </c>
      <c r="Q76" s="322" t="s">
        <v>454</v>
      </c>
      <c r="R76" s="322" t="s">
        <v>451</v>
      </c>
      <c r="Z76" s="322">
        <v>3</v>
      </c>
    </row>
    <row r="77" spans="1:26" ht="31.2" x14ac:dyDescent="0.6">
      <c r="A77" s="323" t="s">
        <v>148</v>
      </c>
      <c r="B77" s="322">
        <v>472</v>
      </c>
      <c r="C77" s="322" t="s">
        <v>606</v>
      </c>
      <c r="D77" s="322">
        <v>544</v>
      </c>
      <c r="E77" s="322" t="s">
        <v>605</v>
      </c>
      <c r="L77" s="322" t="s">
        <v>451</v>
      </c>
      <c r="M77" s="322" t="s">
        <v>451</v>
      </c>
      <c r="N77" s="322" t="s">
        <v>452</v>
      </c>
      <c r="O77" s="322" t="s">
        <v>602</v>
      </c>
      <c r="P77" s="322" t="s">
        <v>453</v>
      </c>
      <c r="Q77" s="322" t="s">
        <v>454</v>
      </c>
      <c r="R77" s="322" t="s">
        <v>454</v>
      </c>
      <c r="S77" s="322" t="s">
        <v>455</v>
      </c>
      <c r="T77" s="322" t="s">
        <v>454</v>
      </c>
      <c r="U77" s="322" t="s">
        <v>451</v>
      </c>
      <c r="Z77" s="322">
        <v>3</v>
      </c>
    </row>
    <row r="78" spans="1:26" ht="78" x14ac:dyDescent="0.6">
      <c r="A78" s="323" t="s">
        <v>149</v>
      </c>
      <c r="B78" s="322">
        <v>515</v>
      </c>
      <c r="C78" s="322" t="s">
        <v>607</v>
      </c>
      <c r="D78" s="322">
        <v>805</v>
      </c>
      <c r="E78" s="322" t="s">
        <v>605</v>
      </c>
      <c r="L78" s="322" t="s">
        <v>601</v>
      </c>
      <c r="M78" s="322" t="s">
        <v>451</v>
      </c>
      <c r="N78" s="322" t="s">
        <v>452</v>
      </c>
      <c r="O78" s="322" t="s">
        <v>608</v>
      </c>
      <c r="P78" s="322" t="s">
        <v>453</v>
      </c>
      <c r="Q78" s="322" t="s">
        <v>454</v>
      </c>
      <c r="R78" s="322" t="s">
        <v>454</v>
      </c>
      <c r="S78" s="322" t="s">
        <v>455</v>
      </c>
      <c r="T78" s="322" t="s">
        <v>454</v>
      </c>
      <c r="U78" s="322" t="s">
        <v>451</v>
      </c>
      <c r="Z78" s="322">
        <v>3</v>
      </c>
    </row>
    <row r="79" spans="1:26" ht="46.8" x14ac:dyDescent="0.6">
      <c r="A79" s="323" t="s">
        <v>150</v>
      </c>
      <c r="B79" s="322">
        <v>253</v>
      </c>
      <c r="C79" s="322" t="s">
        <v>609</v>
      </c>
      <c r="D79" s="322">
        <v>240</v>
      </c>
      <c r="E79" s="322" t="s">
        <v>605</v>
      </c>
      <c r="F79" s="322">
        <v>213</v>
      </c>
      <c r="G79" s="322" t="s">
        <v>610</v>
      </c>
      <c r="L79" s="322" t="s">
        <v>451</v>
      </c>
      <c r="M79" s="322" t="s">
        <v>451</v>
      </c>
      <c r="N79" s="322" t="s">
        <v>452</v>
      </c>
      <c r="O79" s="322" t="s">
        <v>602</v>
      </c>
      <c r="P79" s="322" t="s">
        <v>611</v>
      </c>
      <c r="Q79" s="322" t="s">
        <v>451</v>
      </c>
      <c r="R79" s="322" t="s">
        <v>451</v>
      </c>
      <c r="Z79" s="322">
        <v>1</v>
      </c>
    </row>
    <row r="80" spans="1:26" ht="31.2" x14ac:dyDescent="0.6">
      <c r="A80" s="323" t="s">
        <v>151</v>
      </c>
      <c r="B80" s="322">
        <v>295</v>
      </c>
      <c r="C80" s="322" t="s">
        <v>612</v>
      </c>
      <c r="D80" s="322">
        <v>310</v>
      </c>
      <c r="E80" s="322" t="s">
        <v>448</v>
      </c>
      <c r="L80" s="322" t="s">
        <v>613</v>
      </c>
      <c r="M80" s="322" t="s">
        <v>451</v>
      </c>
      <c r="N80" s="322" t="s">
        <v>452</v>
      </c>
      <c r="O80" s="322" t="s">
        <v>451</v>
      </c>
      <c r="P80" s="322" t="s">
        <v>614</v>
      </c>
      <c r="Q80" s="322" t="s">
        <v>451</v>
      </c>
      <c r="R80" s="322" t="s">
        <v>451</v>
      </c>
      <c r="Z80" s="322">
        <v>1</v>
      </c>
    </row>
    <row r="81" spans="1:26" ht="31.2" x14ac:dyDescent="0.6">
      <c r="A81" s="323" t="s">
        <v>152</v>
      </c>
      <c r="B81" s="322">
        <v>727</v>
      </c>
      <c r="C81" s="322" t="s">
        <v>615</v>
      </c>
      <c r="D81" s="322">
        <v>685</v>
      </c>
      <c r="E81" s="322" t="s">
        <v>605</v>
      </c>
      <c r="L81" s="322" t="s">
        <v>616</v>
      </c>
      <c r="M81" s="322" t="s">
        <v>451</v>
      </c>
      <c r="N81" s="322" t="s">
        <v>452</v>
      </c>
      <c r="O81" s="322" t="s">
        <v>602</v>
      </c>
      <c r="P81" s="322" t="s">
        <v>453</v>
      </c>
      <c r="Q81" s="322" t="s">
        <v>454</v>
      </c>
      <c r="R81" s="322" t="s">
        <v>454</v>
      </c>
      <c r="S81" s="322" t="s">
        <v>317</v>
      </c>
      <c r="T81" s="322" t="s">
        <v>454</v>
      </c>
      <c r="U81" s="322" t="s">
        <v>451</v>
      </c>
      <c r="Z81" s="322">
        <v>3</v>
      </c>
    </row>
    <row r="82" spans="1:26" ht="31.2" x14ac:dyDescent="0.6">
      <c r="A82" s="323" t="s">
        <v>153</v>
      </c>
      <c r="B82" s="322">
        <v>313</v>
      </c>
      <c r="C82" s="322" t="s">
        <v>617</v>
      </c>
      <c r="D82" s="322">
        <v>885</v>
      </c>
      <c r="E82" s="322" t="s">
        <v>605</v>
      </c>
      <c r="F82" s="322">
        <v>402</v>
      </c>
      <c r="G82" s="322" t="s">
        <v>600</v>
      </c>
      <c r="L82" s="322" t="s">
        <v>618</v>
      </c>
      <c r="M82" s="322" t="s">
        <v>451</v>
      </c>
      <c r="N82" s="322" t="s">
        <v>452</v>
      </c>
      <c r="O82" s="322" t="s">
        <v>451</v>
      </c>
      <c r="P82" s="322" t="s">
        <v>453</v>
      </c>
      <c r="Q82" s="322" t="s">
        <v>454</v>
      </c>
      <c r="R82" s="322" t="s">
        <v>454</v>
      </c>
      <c r="Z82" s="322">
        <v>2</v>
      </c>
    </row>
    <row r="83" spans="1:26" ht="31.2" x14ac:dyDescent="0.6">
      <c r="A83" s="323" t="s">
        <v>154</v>
      </c>
      <c r="B83" s="322">
        <v>112</v>
      </c>
      <c r="C83" s="322" t="s">
        <v>619</v>
      </c>
      <c r="D83" s="322">
        <v>523</v>
      </c>
      <c r="E83" s="322" t="s">
        <v>600</v>
      </c>
      <c r="F83" s="322">
        <v>885</v>
      </c>
      <c r="G83" s="322" t="s">
        <v>605</v>
      </c>
      <c r="L83" s="322" t="s">
        <v>618</v>
      </c>
      <c r="M83" s="322" t="s">
        <v>451</v>
      </c>
      <c r="N83" s="322" t="s">
        <v>452</v>
      </c>
      <c r="O83" s="322" t="s">
        <v>451</v>
      </c>
      <c r="P83" s="322" t="s">
        <v>455</v>
      </c>
      <c r="Q83" s="322" t="s">
        <v>454</v>
      </c>
      <c r="R83" s="322" t="s">
        <v>451</v>
      </c>
      <c r="Z83" s="322">
        <v>2</v>
      </c>
    </row>
    <row r="84" spans="1:26" ht="31.2" x14ac:dyDescent="0.6">
      <c r="A84" s="323" t="s">
        <v>155</v>
      </c>
      <c r="B84" s="322">
        <v>92</v>
      </c>
      <c r="C84" s="322" t="s">
        <v>620</v>
      </c>
      <c r="D84" s="322">
        <v>158</v>
      </c>
      <c r="E84" s="322" t="s">
        <v>621</v>
      </c>
      <c r="L84" s="322" t="s">
        <v>451</v>
      </c>
      <c r="M84" s="322" t="s">
        <v>451</v>
      </c>
      <c r="N84" s="322" t="s">
        <v>452</v>
      </c>
      <c r="O84" s="322" t="s">
        <v>622</v>
      </c>
      <c r="P84" s="322" t="s">
        <v>623</v>
      </c>
      <c r="Q84" s="322" t="s">
        <v>451</v>
      </c>
      <c r="R84" s="322" t="s">
        <v>451</v>
      </c>
      <c r="Z84" s="322" t="s">
        <v>494</v>
      </c>
    </row>
    <row r="85" spans="1:26" ht="31.2" x14ac:dyDescent="0.6">
      <c r="A85" s="323" t="s">
        <v>156</v>
      </c>
      <c r="B85" s="322">
        <v>854</v>
      </c>
      <c r="C85" s="322" t="s">
        <v>624</v>
      </c>
      <c r="D85" s="322">
        <v>150</v>
      </c>
      <c r="E85" s="322" t="s">
        <v>600</v>
      </c>
      <c r="L85" s="322" t="s">
        <v>625</v>
      </c>
      <c r="M85" s="322" t="s">
        <v>451</v>
      </c>
      <c r="N85" s="322" t="s">
        <v>452</v>
      </c>
      <c r="O85" s="322" t="s">
        <v>622</v>
      </c>
      <c r="P85" s="322" t="s">
        <v>453</v>
      </c>
      <c r="Q85" s="322" t="s">
        <v>454</v>
      </c>
      <c r="R85" s="322" t="s">
        <v>454</v>
      </c>
      <c r="S85" s="322" t="s">
        <v>603</v>
      </c>
      <c r="T85" s="322" t="s">
        <v>454</v>
      </c>
      <c r="U85" s="322" t="s">
        <v>454</v>
      </c>
      <c r="Z85" s="322">
        <v>2</v>
      </c>
    </row>
    <row r="86" spans="1:26" ht="78" x14ac:dyDescent="0.6">
      <c r="A86" s="323" t="s">
        <v>157</v>
      </c>
      <c r="B86" s="322">
        <v>478</v>
      </c>
      <c r="C86" s="322" t="s">
        <v>626</v>
      </c>
      <c r="D86" s="322">
        <v>620</v>
      </c>
      <c r="E86" s="322" t="s">
        <v>605</v>
      </c>
      <c r="F86" s="322">
        <v>525</v>
      </c>
      <c r="G86" s="322" t="s">
        <v>600</v>
      </c>
      <c r="L86" s="322" t="s">
        <v>627</v>
      </c>
      <c r="M86" s="322" t="s">
        <v>451</v>
      </c>
      <c r="N86" s="322" t="s">
        <v>452</v>
      </c>
      <c r="O86" s="322" t="s">
        <v>628</v>
      </c>
      <c r="P86" s="322" t="s">
        <v>453</v>
      </c>
      <c r="Q86" s="322" t="s">
        <v>454</v>
      </c>
      <c r="R86" s="322" t="s">
        <v>454</v>
      </c>
      <c r="Z86" s="322">
        <v>3</v>
      </c>
    </row>
    <row r="87" spans="1:26" ht="31.2" x14ac:dyDescent="0.6">
      <c r="A87" s="323" t="s">
        <v>158</v>
      </c>
      <c r="B87" s="322">
        <v>402</v>
      </c>
      <c r="C87" s="322" t="s">
        <v>629</v>
      </c>
      <c r="D87" s="322">
        <v>667</v>
      </c>
      <c r="E87" s="322" t="s">
        <v>600</v>
      </c>
      <c r="F87" s="322">
        <v>932</v>
      </c>
      <c r="G87" s="322" t="s">
        <v>605</v>
      </c>
      <c r="L87" s="322" t="s">
        <v>618</v>
      </c>
      <c r="M87" s="322" t="s">
        <v>451</v>
      </c>
      <c r="N87" s="322" t="s">
        <v>452</v>
      </c>
      <c r="O87" s="322" t="s">
        <v>451</v>
      </c>
      <c r="P87" s="322" t="s">
        <v>453</v>
      </c>
      <c r="Q87" s="322" t="s">
        <v>454</v>
      </c>
      <c r="R87" s="322" t="s">
        <v>454</v>
      </c>
      <c r="S87" s="322" t="s">
        <v>455</v>
      </c>
      <c r="T87" s="322" t="s">
        <v>454</v>
      </c>
      <c r="U87" s="322" t="s">
        <v>451</v>
      </c>
      <c r="Z87" s="322">
        <v>2</v>
      </c>
    </row>
    <row r="88" spans="1:26" ht="46.8" x14ac:dyDescent="0.6">
      <c r="A88" s="324" t="s">
        <v>159</v>
      </c>
      <c r="B88" s="322">
        <v>141</v>
      </c>
      <c r="C88" s="322" t="s">
        <v>630</v>
      </c>
      <c r="D88" s="322">
        <v>195</v>
      </c>
      <c r="E88" s="322" t="s">
        <v>605</v>
      </c>
      <c r="L88" s="322" t="s">
        <v>451</v>
      </c>
      <c r="M88" s="322" t="s">
        <v>451</v>
      </c>
      <c r="N88" s="322" t="s">
        <v>452</v>
      </c>
      <c r="O88" s="322" t="s">
        <v>622</v>
      </c>
      <c r="P88" s="322" t="s">
        <v>631</v>
      </c>
      <c r="Q88" s="322" t="s">
        <v>451</v>
      </c>
      <c r="Z88" s="322" t="s">
        <v>632</v>
      </c>
    </row>
    <row r="89" spans="1:26" ht="78" x14ac:dyDescent="0.6">
      <c r="A89" s="323" t="s">
        <v>160</v>
      </c>
      <c r="B89" s="322">
        <v>492</v>
      </c>
      <c r="C89" s="322" t="s">
        <v>633</v>
      </c>
      <c r="D89" s="322">
        <v>164</v>
      </c>
      <c r="E89" s="322" t="s">
        <v>605</v>
      </c>
      <c r="F89" s="322">
        <v>125</v>
      </c>
      <c r="G89" s="322" t="s">
        <v>634</v>
      </c>
      <c r="L89" s="322" t="s">
        <v>451</v>
      </c>
      <c r="M89" s="322" t="s">
        <v>451</v>
      </c>
      <c r="N89" s="322" t="s">
        <v>452</v>
      </c>
      <c r="O89" s="322" t="s">
        <v>635</v>
      </c>
      <c r="P89" s="322" t="s">
        <v>636</v>
      </c>
      <c r="Q89" s="322" t="s">
        <v>451</v>
      </c>
      <c r="R89" s="322" t="s">
        <v>451</v>
      </c>
      <c r="Z89" s="322">
        <v>1</v>
      </c>
    </row>
    <row r="90" spans="1:26" x14ac:dyDescent="0.6">
      <c r="A90" s="327" t="s">
        <v>243</v>
      </c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0"/>
      <c r="W90" s="330"/>
      <c r="X90" s="330"/>
      <c r="Y90" s="330"/>
      <c r="Z90" s="330"/>
    </row>
    <row r="91" spans="1:26" ht="31.2" x14ac:dyDescent="0.6">
      <c r="A91" s="323" t="s">
        <v>162</v>
      </c>
      <c r="B91" s="322">
        <v>368</v>
      </c>
      <c r="C91" s="322" t="s">
        <v>637</v>
      </c>
      <c r="D91" s="322">
        <v>275</v>
      </c>
      <c r="E91" s="322" t="s">
        <v>638</v>
      </c>
      <c r="F91" s="322">
        <v>450</v>
      </c>
      <c r="G91" s="322" t="s">
        <v>639</v>
      </c>
      <c r="L91" s="322" t="s">
        <v>494</v>
      </c>
      <c r="M91" s="322" t="s">
        <v>494</v>
      </c>
      <c r="N91" s="322" t="s">
        <v>452</v>
      </c>
      <c r="O91" s="322" t="s">
        <v>622</v>
      </c>
      <c r="P91" s="322" t="s">
        <v>640</v>
      </c>
      <c r="Q91" s="322" t="s">
        <v>451</v>
      </c>
      <c r="R91" s="322" t="s">
        <v>451</v>
      </c>
      <c r="Z91" s="322">
        <v>7</v>
      </c>
    </row>
    <row r="92" spans="1:26" ht="46.8" x14ac:dyDescent="0.6">
      <c r="A92" s="323" t="s">
        <v>163</v>
      </c>
      <c r="B92" s="326">
        <v>1981</v>
      </c>
      <c r="C92" s="322" t="s">
        <v>641</v>
      </c>
      <c r="D92" s="322">
        <v>490</v>
      </c>
      <c r="E92" s="322" t="s">
        <v>642</v>
      </c>
      <c r="F92" s="322">
        <v>311</v>
      </c>
      <c r="G92" s="322" t="s">
        <v>643</v>
      </c>
      <c r="L92" s="322" t="s">
        <v>644</v>
      </c>
      <c r="M92" s="322" t="s">
        <v>494</v>
      </c>
      <c r="N92" s="322" t="s">
        <v>452</v>
      </c>
      <c r="O92" s="322" t="s">
        <v>622</v>
      </c>
      <c r="P92" s="322" t="s">
        <v>453</v>
      </c>
      <c r="Q92" s="322" t="s">
        <v>454</v>
      </c>
      <c r="R92" s="322" t="s">
        <v>454</v>
      </c>
      <c r="S92" s="322" t="s">
        <v>645</v>
      </c>
      <c r="T92" s="322" t="s">
        <v>451</v>
      </c>
      <c r="U92" s="322" t="s">
        <v>451</v>
      </c>
      <c r="Z92" s="322">
        <v>7</v>
      </c>
    </row>
    <row r="93" spans="1:26" ht="42.75" customHeight="1" x14ac:dyDescent="0.6">
      <c r="A93" s="323" t="s">
        <v>164</v>
      </c>
      <c r="B93" s="322">
        <v>400</v>
      </c>
      <c r="C93" s="322" t="s">
        <v>646</v>
      </c>
      <c r="D93" s="322">
        <v>285</v>
      </c>
      <c r="E93" s="322" t="s">
        <v>638</v>
      </c>
      <c r="F93" s="322">
        <v>425</v>
      </c>
      <c r="G93" s="322" t="s">
        <v>639</v>
      </c>
      <c r="L93" s="322" t="s">
        <v>494</v>
      </c>
      <c r="M93" s="322" t="s">
        <v>494</v>
      </c>
      <c r="N93" s="322" t="s">
        <v>452</v>
      </c>
      <c r="O93" s="322" t="s">
        <v>622</v>
      </c>
      <c r="P93" s="322" t="s">
        <v>453</v>
      </c>
      <c r="Q93" s="322" t="s">
        <v>454</v>
      </c>
      <c r="R93" s="322" t="s">
        <v>454</v>
      </c>
      <c r="S93" s="322" t="s">
        <v>647</v>
      </c>
      <c r="T93" s="322" t="s">
        <v>451</v>
      </c>
      <c r="U93" s="322" t="s">
        <v>451</v>
      </c>
      <c r="Z93" s="322">
        <v>7</v>
      </c>
    </row>
    <row r="94" spans="1:26" ht="54.75" customHeight="1" x14ac:dyDescent="0.6">
      <c r="A94" s="323" t="s">
        <v>165</v>
      </c>
      <c r="B94" s="322">
        <v>904</v>
      </c>
      <c r="C94" s="322" t="s">
        <v>648</v>
      </c>
      <c r="D94" s="322">
        <v>265</v>
      </c>
      <c r="E94" s="322" t="s">
        <v>638</v>
      </c>
      <c r="F94" s="322">
        <v>440</v>
      </c>
      <c r="G94" s="322" t="s">
        <v>639</v>
      </c>
      <c r="H94" s="322">
        <v>580</v>
      </c>
      <c r="I94" s="322" t="s">
        <v>649</v>
      </c>
      <c r="L94" s="322" t="s">
        <v>494</v>
      </c>
      <c r="M94" s="322" t="s">
        <v>494</v>
      </c>
      <c r="N94" s="322" t="s">
        <v>452</v>
      </c>
      <c r="O94" s="322" t="s">
        <v>622</v>
      </c>
      <c r="P94" s="322" t="s">
        <v>650</v>
      </c>
      <c r="Q94" s="322" t="s">
        <v>451</v>
      </c>
      <c r="R94" s="322" t="s">
        <v>451</v>
      </c>
      <c r="S94" s="322" t="s">
        <v>651</v>
      </c>
      <c r="T94" s="322" t="s">
        <v>451</v>
      </c>
      <c r="U94" s="322" t="s">
        <v>451</v>
      </c>
      <c r="Z94" s="322">
        <v>7</v>
      </c>
    </row>
    <row r="95" spans="1:26" ht="47.25" customHeight="1" x14ac:dyDescent="0.6">
      <c r="A95" s="324" t="s">
        <v>166</v>
      </c>
      <c r="B95" s="322">
        <v>489</v>
      </c>
      <c r="C95" s="322" t="s">
        <v>652</v>
      </c>
      <c r="D95" s="322">
        <v>115</v>
      </c>
      <c r="E95" s="322" t="s">
        <v>638</v>
      </c>
      <c r="F95" s="322">
        <v>155</v>
      </c>
      <c r="G95" s="322" t="s">
        <v>653</v>
      </c>
      <c r="L95" s="322" t="s">
        <v>494</v>
      </c>
      <c r="M95" s="322" t="s">
        <v>494</v>
      </c>
      <c r="N95" s="322" t="s">
        <v>452</v>
      </c>
      <c r="O95" s="322" t="s">
        <v>622</v>
      </c>
      <c r="P95" s="322" t="s">
        <v>453</v>
      </c>
      <c r="Q95" s="322" t="s">
        <v>451</v>
      </c>
      <c r="R95" s="322" t="s">
        <v>454</v>
      </c>
      <c r="Z95" s="322" t="s">
        <v>632</v>
      </c>
    </row>
    <row r="96" spans="1:26" ht="46.5" customHeight="1" x14ac:dyDescent="0.6">
      <c r="A96" s="324" t="s">
        <v>167</v>
      </c>
      <c r="B96" s="322">
        <v>763</v>
      </c>
      <c r="C96" s="322" t="s">
        <v>654</v>
      </c>
      <c r="D96" s="322">
        <v>180</v>
      </c>
      <c r="E96" s="322" t="s">
        <v>653</v>
      </c>
      <c r="L96" s="322" t="s">
        <v>494</v>
      </c>
      <c r="M96" s="322" t="s">
        <v>494</v>
      </c>
      <c r="N96" s="322" t="s">
        <v>452</v>
      </c>
      <c r="O96" s="322" t="s">
        <v>622</v>
      </c>
      <c r="P96" s="322" t="s">
        <v>453</v>
      </c>
      <c r="Q96" s="322" t="s">
        <v>451</v>
      </c>
      <c r="R96" s="322" t="s">
        <v>454</v>
      </c>
      <c r="Z96" s="322" t="s">
        <v>632</v>
      </c>
    </row>
    <row r="97" spans="1:26" ht="46.5" customHeight="1" x14ac:dyDescent="0.6">
      <c r="A97" s="324" t="s">
        <v>168</v>
      </c>
      <c r="B97" s="322">
        <v>1085</v>
      </c>
      <c r="C97" s="322" t="s">
        <v>655</v>
      </c>
      <c r="D97" s="322">
        <v>153</v>
      </c>
      <c r="E97" s="322" t="s">
        <v>638</v>
      </c>
      <c r="L97" s="322" t="s">
        <v>656</v>
      </c>
      <c r="M97" s="322" t="s">
        <v>494</v>
      </c>
      <c r="N97" s="322" t="s">
        <v>452</v>
      </c>
      <c r="O97" s="322" t="s">
        <v>622</v>
      </c>
      <c r="P97" s="322" t="s">
        <v>657</v>
      </c>
      <c r="Q97" s="322" t="s">
        <v>451</v>
      </c>
      <c r="R97" s="322" t="s">
        <v>451</v>
      </c>
      <c r="S97" s="322" t="s">
        <v>658</v>
      </c>
      <c r="T97" s="322" t="s">
        <v>451</v>
      </c>
      <c r="U97" s="322" t="s">
        <v>451</v>
      </c>
      <c r="Z97" s="322" t="s">
        <v>632</v>
      </c>
    </row>
    <row r="98" spans="1:26" ht="93.6" x14ac:dyDescent="0.6">
      <c r="A98" s="324" t="s">
        <v>169</v>
      </c>
      <c r="B98" s="322">
        <v>1861</v>
      </c>
      <c r="C98" s="322" t="s">
        <v>659</v>
      </c>
      <c r="D98" s="322">
        <v>227</v>
      </c>
      <c r="E98" s="322" t="s">
        <v>660</v>
      </c>
      <c r="F98" s="322">
        <v>450</v>
      </c>
      <c r="G98" s="322" t="s">
        <v>556</v>
      </c>
      <c r="H98" s="322">
        <v>363</v>
      </c>
      <c r="I98" s="322" t="s">
        <v>661</v>
      </c>
      <c r="J98" s="322">
        <v>430</v>
      </c>
      <c r="K98" s="322" t="s">
        <v>662</v>
      </c>
      <c r="L98" s="322" t="s">
        <v>494</v>
      </c>
      <c r="M98" s="322" t="s">
        <v>494</v>
      </c>
      <c r="N98" s="322" t="s">
        <v>452</v>
      </c>
      <c r="O98" s="322" t="s">
        <v>622</v>
      </c>
      <c r="P98" s="322" t="s">
        <v>453</v>
      </c>
      <c r="Q98" s="322" t="s">
        <v>451</v>
      </c>
      <c r="R98" s="322" t="s">
        <v>454</v>
      </c>
      <c r="Z98" s="322" t="s">
        <v>632</v>
      </c>
    </row>
    <row r="99" spans="1:26" ht="31.2" x14ac:dyDescent="0.6">
      <c r="A99" s="323" t="s">
        <v>170</v>
      </c>
      <c r="B99" s="322">
        <v>2031</v>
      </c>
      <c r="C99" s="322" t="s">
        <v>663</v>
      </c>
      <c r="D99" s="322">
        <v>450</v>
      </c>
      <c r="E99" s="322" t="s">
        <v>642</v>
      </c>
      <c r="F99" s="322">
        <v>175</v>
      </c>
      <c r="G99" s="322" t="s">
        <v>664</v>
      </c>
      <c r="L99" s="322" t="s">
        <v>644</v>
      </c>
      <c r="M99" s="322" t="s">
        <v>494</v>
      </c>
      <c r="N99" s="322" t="s">
        <v>452</v>
      </c>
      <c r="O99" s="322" t="s">
        <v>622</v>
      </c>
      <c r="P99" s="322" t="s">
        <v>453</v>
      </c>
      <c r="Q99" s="322" t="s">
        <v>454</v>
      </c>
      <c r="R99" s="322" t="s">
        <v>454</v>
      </c>
      <c r="Z99" s="322">
        <v>7</v>
      </c>
    </row>
    <row r="100" spans="1:26" ht="46.8" x14ac:dyDescent="0.6">
      <c r="A100" s="323" t="s">
        <v>171</v>
      </c>
      <c r="B100" s="322">
        <v>334</v>
      </c>
      <c r="C100" s="322" t="s">
        <v>665</v>
      </c>
      <c r="D100" s="322">
        <v>529</v>
      </c>
      <c r="E100" s="322" t="s">
        <v>638</v>
      </c>
      <c r="F100" s="322">
        <v>234</v>
      </c>
      <c r="G100" s="322" t="s">
        <v>666</v>
      </c>
      <c r="L100" s="322" t="s">
        <v>644</v>
      </c>
      <c r="M100" s="322" t="s">
        <v>494</v>
      </c>
      <c r="N100" s="322" t="s">
        <v>452</v>
      </c>
      <c r="O100" s="322" t="s">
        <v>622</v>
      </c>
      <c r="P100" s="322" t="s">
        <v>453</v>
      </c>
      <c r="Q100" s="322" t="s">
        <v>454</v>
      </c>
      <c r="R100" s="322" t="s">
        <v>454</v>
      </c>
      <c r="Z100" s="322">
        <v>7</v>
      </c>
    </row>
    <row r="101" spans="1:26" ht="31.2" x14ac:dyDescent="0.6">
      <c r="A101" s="323" t="s">
        <v>172</v>
      </c>
      <c r="B101" s="322">
        <v>890</v>
      </c>
      <c r="C101" s="322" t="s">
        <v>667</v>
      </c>
      <c r="D101" s="322">
        <v>400</v>
      </c>
      <c r="E101" s="322" t="s">
        <v>638</v>
      </c>
      <c r="L101" s="322" t="s">
        <v>494</v>
      </c>
      <c r="M101" s="322" t="s">
        <v>494</v>
      </c>
      <c r="N101" s="322" t="s">
        <v>452</v>
      </c>
      <c r="O101" s="322" t="s">
        <v>622</v>
      </c>
      <c r="P101" s="322" t="s">
        <v>453</v>
      </c>
      <c r="Q101" s="322" t="s">
        <v>454</v>
      </c>
      <c r="R101" s="322" t="s">
        <v>454</v>
      </c>
      <c r="Z101" s="322">
        <v>7</v>
      </c>
    </row>
    <row r="102" spans="1:26" ht="31.2" x14ac:dyDescent="0.6">
      <c r="A102" s="323" t="s">
        <v>173</v>
      </c>
      <c r="B102" s="322">
        <v>2031</v>
      </c>
      <c r="C102" s="322" t="s">
        <v>641</v>
      </c>
      <c r="D102" s="322">
        <v>450</v>
      </c>
      <c r="E102" s="322" t="s">
        <v>642</v>
      </c>
      <c r="F102" s="322">
        <v>180</v>
      </c>
      <c r="G102" s="322" t="s">
        <v>664</v>
      </c>
      <c r="L102" s="322" t="s">
        <v>644</v>
      </c>
      <c r="M102" s="322" t="s">
        <v>494</v>
      </c>
      <c r="N102" s="322" t="s">
        <v>452</v>
      </c>
      <c r="O102" s="322" t="s">
        <v>622</v>
      </c>
      <c r="P102" s="322" t="s">
        <v>453</v>
      </c>
      <c r="Q102" s="322" t="s">
        <v>454</v>
      </c>
      <c r="R102" s="322" t="s">
        <v>454</v>
      </c>
      <c r="S102" s="322" t="s">
        <v>668</v>
      </c>
      <c r="T102" s="322" t="s">
        <v>451</v>
      </c>
      <c r="U102" s="322" t="s">
        <v>451</v>
      </c>
      <c r="Z102" s="322">
        <v>7</v>
      </c>
    </row>
    <row r="103" spans="1:26" ht="53.25" customHeight="1" x14ac:dyDescent="0.6">
      <c r="A103" s="324" t="s">
        <v>174</v>
      </c>
      <c r="B103" s="322">
        <v>340</v>
      </c>
      <c r="C103" s="322" t="s">
        <v>669</v>
      </c>
      <c r="D103" s="322">
        <v>360</v>
      </c>
      <c r="E103" s="322" t="s">
        <v>670</v>
      </c>
      <c r="F103" s="322">
        <v>223</v>
      </c>
      <c r="G103" s="322" t="s">
        <v>660</v>
      </c>
      <c r="L103" s="322" t="s">
        <v>494</v>
      </c>
      <c r="M103" s="322" t="s">
        <v>494</v>
      </c>
      <c r="N103" s="322" t="s">
        <v>452</v>
      </c>
      <c r="O103" s="322" t="s">
        <v>622</v>
      </c>
      <c r="P103" s="322" t="s">
        <v>453</v>
      </c>
      <c r="Q103" s="322" t="s">
        <v>451</v>
      </c>
      <c r="R103" s="322" t="s">
        <v>454</v>
      </c>
      <c r="Z103" s="322" t="s">
        <v>632</v>
      </c>
    </row>
    <row r="104" spans="1:26" ht="31.2" x14ac:dyDescent="0.6">
      <c r="A104" s="323" t="s">
        <v>175</v>
      </c>
      <c r="B104" s="322">
        <v>415</v>
      </c>
      <c r="C104" s="322" t="s">
        <v>671</v>
      </c>
      <c r="D104" s="322">
        <v>175</v>
      </c>
      <c r="E104" s="322" t="s">
        <v>638</v>
      </c>
      <c r="F104" s="322">
        <v>360</v>
      </c>
      <c r="G104" s="322" t="s">
        <v>639</v>
      </c>
      <c r="L104" s="322" t="s">
        <v>656</v>
      </c>
      <c r="M104" s="322" t="s">
        <v>494</v>
      </c>
      <c r="N104" s="322" t="s">
        <v>452</v>
      </c>
      <c r="O104" s="322" t="s">
        <v>622</v>
      </c>
      <c r="P104" s="322" t="s">
        <v>672</v>
      </c>
      <c r="Q104" s="322" t="s">
        <v>451</v>
      </c>
      <c r="R104" s="322" t="s">
        <v>451</v>
      </c>
      <c r="Z104" s="322">
        <v>7</v>
      </c>
    </row>
    <row r="105" spans="1:26" ht="47.25" customHeight="1" x14ac:dyDescent="0.6">
      <c r="A105" s="324" t="s">
        <v>176</v>
      </c>
      <c r="B105" s="322">
        <v>240</v>
      </c>
      <c r="C105" s="322" t="s">
        <v>673</v>
      </c>
      <c r="D105" s="322">
        <v>180</v>
      </c>
      <c r="E105" s="322" t="s">
        <v>638</v>
      </c>
      <c r="F105" s="322">
        <v>560</v>
      </c>
      <c r="G105" s="322" t="s">
        <v>649</v>
      </c>
      <c r="L105" s="322" t="s">
        <v>494</v>
      </c>
      <c r="M105" s="322" t="s">
        <v>494</v>
      </c>
      <c r="N105" s="322" t="s">
        <v>452</v>
      </c>
      <c r="O105" s="322" t="s">
        <v>622</v>
      </c>
      <c r="P105" s="322" t="s">
        <v>453</v>
      </c>
      <c r="Q105" s="322" t="s">
        <v>451</v>
      </c>
      <c r="R105" s="322" t="s">
        <v>454</v>
      </c>
      <c r="S105" s="322" t="s">
        <v>674</v>
      </c>
      <c r="T105" s="322" t="s">
        <v>451</v>
      </c>
      <c r="U105" s="322" t="s">
        <v>451</v>
      </c>
      <c r="Z105" s="322" t="s">
        <v>632</v>
      </c>
    </row>
    <row r="106" spans="1:26" ht="46.8" x14ac:dyDescent="0.6">
      <c r="A106" s="323" t="s">
        <v>177</v>
      </c>
      <c r="B106" s="322">
        <v>260</v>
      </c>
      <c r="C106" s="322" t="s">
        <v>675</v>
      </c>
      <c r="D106" s="322">
        <v>370</v>
      </c>
      <c r="E106" s="322" t="s">
        <v>639</v>
      </c>
      <c r="F106" s="322">
        <v>245</v>
      </c>
      <c r="G106" s="322" t="s">
        <v>638</v>
      </c>
      <c r="L106" s="322" t="s">
        <v>494</v>
      </c>
      <c r="M106" s="322" t="s">
        <v>494</v>
      </c>
      <c r="N106" s="322" t="s">
        <v>452</v>
      </c>
      <c r="O106" s="322" t="s">
        <v>622</v>
      </c>
      <c r="P106" s="322" t="s">
        <v>676</v>
      </c>
      <c r="Q106" s="322" t="s">
        <v>451</v>
      </c>
      <c r="R106" s="322" t="s">
        <v>451</v>
      </c>
      <c r="Z106" s="322">
        <v>7</v>
      </c>
    </row>
    <row r="107" spans="1:26" ht="50.25" customHeight="1" x14ac:dyDescent="0.6">
      <c r="A107" s="324" t="s">
        <v>178</v>
      </c>
      <c r="B107" s="322">
        <v>263</v>
      </c>
      <c r="C107" s="322" t="s">
        <v>677</v>
      </c>
      <c r="D107" s="322">
        <v>175</v>
      </c>
      <c r="E107" s="322" t="s">
        <v>660</v>
      </c>
      <c r="L107" s="322" t="s">
        <v>494</v>
      </c>
      <c r="M107" s="322" t="s">
        <v>494</v>
      </c>
      <c r="N107" s="322" t="s">
        <v>452</v>
      </c>
      <c r="O107" s="322" t="s">
        <v>622</v>
      </c>
      <c r="P107" s="322" t="s">
        <v>678</v>
      </c>
      <c r="Q107" s="322" t="s">
        <v>451</v>
      </c>
      <c r="R107" s="322" t="s">
        <v>451</v>
      </c>
      <c r="Z107" s="322" t="s">
        <v>632</v>
      </c>
    </row>
    <row r="108" spans="1:26" ht="62.4" x14ac:dyDescent="0.6">
      <c r="A108" s="324" t="s">
        <v>179</v>
      </c>
      <c r="B108" s="322">
        <v>190</v>
      </c>
      <c r="C108" s="322" t="s">
        <v>652</v>
      </c>
      <c r="D108" s="322">
        <v>170</v>
      </c>
      <c r="E108" s="322" t="s">
        <v>679</v>
      </c>
      <c r="L108" s="322" t="s">
        <v>680</v>
      </c>
      <c r="M108" s="322" t="s">
        <v>494</v>
      </c>
      <c r="N108" s="322" t="s">
        <v>452</v>
      </c>
      <c r="O108" s="322" t="s">
        <v>622</v>
      </c>
      <c r="P108" s="322" t="s">
        <v>681</v>
      </c>
      <c r="Q108" s="322" t="s">
        <v>451</v>
      </c>
      <c r="R108" s="322" t="s">
        <v>451</v>
      </c>
      <c r="Z108" s="322" t="s">
        <v>632</v>
      </c>
    </row>
    <row r="109" spans="1:26" ht="62.4" x14ac:dyDescent="0.6">
      <c r="A109" s="323" t="s">
        <v>180</v>
      </c>
      <c r="B109" s="322">
        <v>237</v>
      </c>
      <c r="C109" s="322" t="s">
        <v>682</v>
      </c>
      <c r="D109" s="322">
        <v>770</v>
      </c>
      <c r="E109" s="322" t="s">
        <v>642</v>
      </c>
      <c r="F109" s="322">
        <v>434</v>
      </c>
      <c r="G109" s="322" t="s">
        <v>683</v>
      </c>
      <c r="L109" s="322" t="s">
        <v>684</v>
      </c>
      <c r="M109" s="322" t="s">
        <v>494</v>
      </c>
      <c r="N109" s="322" t="s">
        <v>452</v>
      </c>
      <c r="O109" s="322" t="s">
        <v>685</v>
      </c>
      <c r="P109" s="322" t="s">
        <v>453</v>
      </c>
      <c r="Q109" s="322" t="s">
        <v>454</v>
      </c>
      <c r="R109" s="322" t="s">
        <v>454</v>
      </c>
      <c r="S109" s="322" t="s">
        <v>686</v>
      </c>
      <c r="T109" s="322" t="s">
        <v>451</v>
      </c>
      <c r="U109" s="322" t="s">
        <v>451</v>
      </c>
      <c r="Z109" s="322">
        <v>7</v>
      </c>
    </row>
    <row r="110" spans="1:26" ht="62.4" x14ac:dyDescent="0.6">
      <c r="A110" s="323" t="s">
        <v>181</v>
      </c>
      <c r="B110" s="322">
        <v>2280</v>
      </c>
      <c r="C110" s="322" t="s">
        <v>687</v>
      </c>
      <c r="D110" s="322">
        <v>90</v>
      </c>
      <c r="E110" s="322" t="s">
        <v>660</v>
      </c>
      <c r="F110" s="322">
        <v>33</v>
      </c>
      <c r="G110" s="322" t="s">
        <v>688</v>
      </c>
      <c r="L110" s="322" t="s">
        <v>684</v>
      </c>
      <c r="M110" s="322" t="s">
        <v>494</v>
      </c>
      <c r="N110" s="322" t="s">
        <v>452</v>
      </c>
      <c r="O110" s="322" t="s">
        <v>689</v>
      </c>
      <c r="P110" s="322" t="s">
        <v>453</v>
      </c>
      <c r="Q110" s="322" t="s">
        <v>454</v>
      </c>
      <c r="R110" s="322" t="s">
        <v>454</v>
      </c>
      <c r="Z110" s="322">
        <v>7</v>
      </c>
    </row>
    <row r="111" spans="1:26" ht="48.75" customHeight="1" x14ac:dyDescent="0.6">
      <c r="A111" s="324" t="s">
        <v>182</v>
      </c>
      <c r="B111" s="322">
        <v>495</v>
      </c>
      <c r="C111" s="322" t="s">
        <v>690</v>
      </c>
      <c r="D111" s="322">
        <v>120</v>
      </c>
      <c r="E111" s="322" t="s">
        <v>660</v>
      </c>
      <c r="L111" s="322" t="s">
        <v>494</v>
      </c>
      <c r="M111" s="322" t="s">
        <v>494</v>
      </c>
      <c r="N111" s="322" t="s">
        <v>452</v>
      </c>
      <c r="O111" s="322" t="s">
        <v>622</v>
      </c>
      <c r="P111" s="322" t="s">
        <v>453</v>
      </c>
      <c r="Q111" s="322" t="s">
        <v>451</v>
      </c>
      <c r="R111" s="322" t="s">
        <v>454</v>
      </c>
      <c r="Z111" s="322" t="s">
        <v>632</v>
      </c>
    </row>
    <row r="112" spans="1:26" ht="31.2" x14ac:dyDescent="0.6">
      <c r="A112" s="323" t="s">
        <v>183</v>
      </c>
      <c r="B112" s="322">
        <v>420</v>
      </c>
      <c r="C112" s="322" t="s">
        <v>691</v>
      </c>
      <c r="D112" s="322">
        <v>300</v>
      </c>
      <c r="E112" s="322" t="s">
        <v>638</v>
      </c>
      <c r="F112" s="322">
        <v>425</v>
      </c>
      <c r="G112" s="322" t="s">
        <v>639</v>
      </c>
      <c r="H112" s="322">
        <v>670</v>
      </c>
      <c r="I112" s="322" t="s">
        <v>649</v>
      </c>
      <c r="L112" s="322" t="s">
        <v>494</v>
      </c>
      <c r="M112" s="322" t="s">
        <v>494</v>
      </c>
      <c r="N112" s="322" t="s">
        <v>452</v>
      </c>
      <c r="O112" s="322" t="s">
        <v>622</v>
      </c>
      <c r="P112" s="322" t="s">
        <v>453</v>
      </c>
      <c r="Q112" s="322" t="s">
        <v>454</v>
      </c>
      <c r="R112" s="322" t="s">
        <v>454</v>
      </c>
      <c r="Z112" s="322">
        <v>7</v>
      </c>
    </row>
    <row r="113" spans="1:26" ht="52.5" customHeight="1" x14ac:dyDescent="0.6">
      <c r="A113" s="324" t="s">
        <v>332</v>
      </c>
      <c r="B113" s="322">
        <v>335</v>
      </c>
      <c r="C113" s="322" t="s">
        <v>692</v>
      </c>
      <c r="D113" s="322">
        <v>189</v>
      </c>
      <c r="E113" s="322" t="s">
        <v>638</v>
      </c>
      <c r="L113" s="322" t="s">
        <v>494</v>
      </c>
      <c r="M113" s="322" t="s">
        <v>494</v>
      </c>
      <c r="N113" s="322" t="s">
        <v>452</v>
      </c>
      <c r="O113" s="322" t="s">
        <v>622</v>
      </c>
      <c r="P113" s="322" t="s">
        <v>693</v>
      </c>
      <c r="Q113" s="322" t="s">
        <v>451</v>
      </c>
      <c r="R113" s="322" t="s">
        <v>451</v>
      </c>
      <c r="Z113" s="322" t="s">
        <v>632</v>
      </c>
    </row>
    <row r="114" spans="1:26" ht="62.4" x14ac:dyDescent="0.6">
      <c r="A114" s="324" t="s">
        <v>185</v>
      </c>
      <c r="B114" s="322">
        <v>21</v>
      </c>
      <c r="C114" s="322" t="s">
        <v>694</v>
      </c>
      <c r="D114" s="322">
        <v>350</v>
      </c>
      <c r="E114" s="322" t="s">
        <v>639</v>
      </c>
      <c r="L114" s="322" t="s">
        <v>494</v>
      </c>
      <c r="M114" s="322" t="s">
        <v>494</v>
      </c>
      <c r="N114" s="322" t="s">
        <v>695</v>
      </c>
      <c r="O114" s="322" t="s">
        <v>622</v>
      </c>
      <c r="P114" s="322" t="s">
        <v>696</v>
      </c>
      <c r="Q114" s="322" t="s">
        <v>451</v>
      </c>
      <c r="R114" s="322" t="s">
        <v>451</v>
      </c>
      <c r="Z114" s="322" t="s">
        <v>632</v>
      </c>
    </row>
    <row r="115" spans="1:26" ht="31.2" x14ac:dyDescent="0.6">
      <c r="A115" s="323" t="s">
        <v>186</v>
      </c>
      <c r="B115" s="322">
        <v>810</v>
      </c>
      <c r="C115" s="322" t="s">
        <v>697</v>
      </c>
      <c r="D115" s="322">
        <v>182</v>
      </c>
      <c r="E115" s="322" t="s">
        <v>638</v>
      </c>
      <c r="F115" s="322">
        <v>325</v>
      </c>
      <c r="G115" s="322" t="s">
        <v>639</v>
      </c>
      <c r="L115" s="322" t="s">
        <v>494</v>
      </c>
      <c r="M115" s="322" t="s">
        <v>494</v>
      </c>
      <c r="N115" s="322" t="s">
        <v>452</v>
      </c>
      <c r="O115" s="322" t="s">
        <v>622</v>
      </c>
      <c r="P115" s="322" t="s">
        <v>453</v>
      </c>
      <c r="Q115" s="322" t="s">
        <v>454</v>
      </c>
      <c r="R115" s="322" t="s">
        <v>454</v>
      </c>
      <c r="Z115" s="322">
        <v>7</v>
      </c>
    </row>
    <row r="116" spans="1:26" ht="54" customHeight="1" x14ac:dyDescent="0.6">
      <c r="A116" s="324" t="s">
        <v>187</v>
      </c>
      <c r="B116" s="322">
        <v>670</v>
      </c>
      <c r="C116" s="322" t="s">
        <v>641</v>
      </c>
      <c r="D116" s="322">
        <v>257</v>
      </c>
      <c r="E116" s="322" t="s">
        <v>638</v>
      </c>
      <c r="L116" s="322" t="s">
        <v>494</v>
      </c>
      <c r="M116" s="322" t="s">
        <v>494</v>
      </c>
      <c r="N116" s="322" t="s">
        <v>452</v>
      </c>
      <c r="O116" s="322" t="s">
        <v>622</v>
      </c>
      <c r="P116" s="322" t="s">
        <v>453</v>
      </c>
      <c r="Q116" s="322" t="s">
        <v>451</v>
      </c>
      <c r="R116" s="322" t="s">
        <v>454</v>
      </c>
      <c r="Z116" s="322" t="s">
        <v>632</v>
      </c>
    </row>
    <row r="117" spans="1:26" ht="31.2" x14ac:dyDescent="0.6">
      <c r="A117" s="323" t="s">
        <v>188</v>
      </c>
      <c r="B117" s="322">
        <v>480</v>
      </c>
      <c r="C117" s="322" t="s">
        <v>698</v>
      </c>
      <c r="D117" s="322">
        <v>385</v>
      </c>
      <c r="E117" s="322" t="s">
        <v>639</v>
      </c>
      <c r="L117" s="322" t="s">
        <v>656</v>
      </c>
      <c r="M117" s="322" t="s">
        <v>494</v>
      </c>
      <c r="N117" s="322" t="s">
        <v>452</v>
      </c>
      <c r="O117" s="322" t="s">
        <v>622</v>
      </c>
      <c r="P117" s="322" t="s">
        <v>453</v>
      </c>
      <c r="Q117" s="322" t="s">
        <v>454</v>
      </c>
      <c r="R117" s="322" t="s">
        <v>454</v>
      </c>
      <c r="Z117" s="322">
        <v>7</v>
      </c>
    </row>
    <row r="118" spans="1:26" x14ac:dyDescent="0.6">
      <c r="A118" s="327" t="s">
        <v>249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330"/>
      <c r="Z118" s="330"/>
    </row>
    <row r="119" spans="1:26" ht="31.2" x14ac:dyDescent="0.6">
      <c r="A119" s="323" t="s">
        <v>190</v>
      </c>
      <c r="B119" s="322">
        <v>168</v>
      </c>
      <c r="C119" s="322" t="s">
        <v>699</v>
      </c>
      <c r="D119" s="322">
        <v>235</v>
      </c>
      <c r="E119" s="322" t="s">
        <v>700</v>
      </c>
      <c r="L119" s="322" t="s">
        <v>701</v>
      </c>
      <c r="M119" s="322" t="s">
        <v>494</v>
      </c>
      <c r="N119" s="322" t="s">
        <v>452</v>
      </c>
      <c r="O119" s="322" t="s">
        <v>494</v>
      </c>
      <c r="P119" s="322" t="s">
        <v>702</v>
      </c>
      <c r="Q119" s="322" t="s">
        <v>451</v>
      </c>
      <c r="R119" s="322" t="s">
        <v>451</v>
      </c>
      <c r="S119" s="322" t="s">
        <v>703</v>
      </c>
      <c r="T119" s="322" t="s">
        <v>451</v>
      </c>
      <c r="U119" s="322" t="s">
        <v>451</v>
      </c>
      <c r="Z119" s="322">
        <v>4</v>
      </c>
    </row>
    <row r="120" spans="1:26" ht="46.8" x14ac:dyDescent="0.6">
      <c r="A120" s="323" t="s">
        <v>191</v>
      </c>
      <c r="B120" s="322">
        <v>556</v>
      </c>
      <c r="C120" s="322" t="s">
        <v>704</v>
      </c>
      <c r="D120" s="322">
        <v>230</v>
      </c>
      <c r="E120" s="322" t="s">
        <v>705</v>
      </c>
      <c r="L120" s="322" t="s">
        <v>701</v>
      </c>
      <c r="M120" s="322" t="s">
        <v>494</v>
      </c>
      <c r="N120" s="322" t="s">
        <v>452</v>
      </c>
      <c r="O120" s="322" t="s">
        <v>494</v>
      </c>
      <c r="P120" s="322" t="s">
        <v>706</v>
      </c>
      <c r="Q120" s="322" t="s">
        <v>454</v>
      </c>
      <c r="R120" s="322" t="s">
        <v>451</v>
      </c>
      <c r="S120" s="322" t="s">
        <v>707</v>
      </c>
      <c r="T120" s="322" t="s">
        <v>451</v>
      </c>
      <c r="U120" s="322" t="s">
        <v>451</v>
      </c>
      <c r="Z120" s="322">
        <v>4</v>
      </c>
    </row>
    <row r="121" spans="1:26" ht="46.8" x14ac:dyDescent="0.6">
      <c r="A121" s="323" t="s">
        <v>192</v>
      </c>
      <c r="B121" s="322">
        <v>361</v>
      </c>
      <c r="C121" s="322" t="s">
        <v>708</v>
      </c>
      <c r="D121" s="322">
        <v>210</v>
      </c>
      <c r="E121" s="322" t="s">
        <v>705</v>
      </c>
      <c r="L121" s="322" t="s">
        <v>701</v>
      </c>
      <c r="M121" s="322" t="s">
        <v>494</v>
      </c>
      <c r="N121" s="322" t="s">
        <v>452</v>
      </c>
      <c r="O121" s="322" t="s">
        <v>494</v>
      </c>
      <c r="P121" s="322" t="s">
        <v>706</v>
      </c>
      <c r="Q121" s="322" t="s">
        <v>454</v>
      </c>
      <c r="R121" s="322" t="s">
        <v>451</v>
      </c>
      <c r="S121" s="322" t="s">
        <v>709</v>
      </c>
      <c r="T121" s="322" t="s">
        <v>451</v>
      </c>
      <c r="U121" s="322" t="s">
        <v>451</v>
      </c>
      <c r="Z121" s="322">
        <v>4</v>
      </c>
    </row>
    <row r="122" spans="1:26" ht="46.8" x14ac:dyDescent="0.6">
      <c r="A122" s="323" t="s">
        <v>193</v>
      </c>
      <c r="B122" s="322">
        <v>1188</v>
      </c>
      <c r="C122" s="322" t="s">
        <v>710</v>
      </c>
      <c r="D122" s="322">
        <v>370</v>
      </c>
      <c r="E122" s="322" t="s">
        <v>705</v>
      </c>
      <c r="L122" s="322" t="s">
        <v>701</v>
      </c>
      <c r="M122" s="322" t="s">
        <v>494</v>
      </c>
      <c r="N122" s="322" t="s">
        <v>452</v>
      </c>
      <c r="O122" s="322" t="s">
        <v>494</v>
      </c>
      <c r="P122" s="322" t="s">
        <v>453</v>
      </c>
      <c r="Q122" s="322" t="s">
        <v>454</v>
      </c>
      <c r="R122" s="322" t="s">
        <v>454</v>
      </c>
      <c r="S122" s="322" t="s">
        <v>706</v>
      </c>
      <c r="T122" s="322" t="s">
        <v>454</v>
      </c>
      <c r="U122" s="322" t="s">
        <v>451</v>
      </c>
      <c r="V122" s="322" t="s">
        <v>711</v>
      </c>
      <c r="W122" s="322" t="s">
        <v>451</v>
      </c>
      <c r="X122" s="322" t="s">
        <v>451</v>
      </c>
      <c r="Z122" s="322">
        <v>4</v>
      </c>
    </row>
    <row r="123" spans="1:26" ht="46.8" x14ac:dyDescent="0.6">
      <c r="A123" s="323" t="s">
        <v>194</v>
      </c>
      <c r="B123" s="322">
        <v>931</v>
      </c>
      <c r="C123" s="322" t="s">
        <v>712</v>
      </c>
      <c r="D123" s="322">
        <v>300</v>
      </c>
      <c r="E123" s="322" t="s">
        <v>705</v>
      </c>
      <c r="L123" s="322" t="s">
        <v>701</v>
      </c>
      <c r="M123" s="322" t="s">
        <v>494</v>
      </c>
      <c r="N123" s="322" t="s">
        <v>452</v>
      </c>
      <c r="O123" s="322" t="s">
        <v>494</v>
      </c>
      <c r="P123" s="322" t="s">
        <v>713</v>
      </c>
      <c r="Q123" s="322" t="s">
        <v>451</v>
      </c>
      <c r="R123" s="322" t="s">
        <v>451</v>
      </c>
      <c r="Z123" s="322">
        <v>4</v>
      </c>
    </row>
    <row r="124" spans="1:26" ht="46.8" x14ac:dyDescent="0.6">
      <c r="A124" s="323" t="s">
        <v>195</v>
      </c>
      <c r="B124" s="322">
        <v>206</v>
      </c>
      <c r="C124" s="322" t="s">
        <v>714</v>
      </c>
      <c r="D124" s="322">
        <v>180</v>
      </c>
      <c r="E124" s="322" t="s">
        <v>705</v>
      </c>
      <c r="L124" s="322" t="s">
        <v>701</v>
      </c>
      <c r="M124" s="322" t="s">
        <v>494</v>
      </c>
      <c r="N124" s="322" t="s">
        <v>452</v>
      </c>
      <c r="O124" s="322" t="s">
        <v>494</v>
      </c>
      <c r="P124" s="322" t="s">
        <v>715</v>
      </c>
      <c r="Q124" s="322" t="s">
        <v>451</v>
      </c>
      <c r="R124" s="322" t="s">
        <v>451</v>
      </c>
      <c r="Z124" s="322">
        <v>4</v>
      </c>
    </row>
    <row r="125" spans="1:26" ht="46.8" x14ac:dyDescent="0.6">
      <c r="A125" s="323" t="s">
        <v>196</v>
      </c>
      <c r="B125" s="322">
        <v>306</v>
      </c>
      <c r="C125" s="322" t="s">
        <v>716</v>
      </c>
      <c r="D125" s="322">
        <v>160</v>
      </c>
      <c r="E125" s="322" t="s">
        <v>705</v>
      </c>
      <c r="L125" s="322" t="s">
        <v>701</v>
      </c>
      <c r="M125" s="322" t="s">
        <v>494</v>
      </c>
      <c r="N125" s="322" t="s">
        <v>452</v>
      </c>
      <c r="O125" s="322" t="s">
        <v>494</v>
      </c>
      <c r="P125" s="322" t="s">
        <v>453</v>
      </c>
      <c r="Q125" s="322" t="s">
        <v>454</v>
      </c>
      <c r="R125" s="322" t="s">
        <v>454</v>
      </c>
      <c r="Z125" s="322">
        <v>4</v>
      </c>
    </row>
    <row r="126" spans="1:26" ht="57" customHeight="1" x14ac:dyDescent="0.6">
      <c r="A126" s="324" t="s">
        <v>197</v>
      </c>
      <c r="B126" s="322">
        <v>18</v>
      </c>
      <c r="C126" s="322" t="s">
        <v>717</v>
      </c>
      <c r="D126" s="322">
        <v>132</v>
      </c>
      <c r="E126" s="322" t="s">
        <v>700</v>
      </c>
      <c r="L126" s="322" t="s">
        <v>718</v>
      </c>
      <c r="M126" s="322" t="s">
        <v>494</v>
      </c>
      <c r="N126" s="322" t="s">
        <v>452</v>
      </c>
      <c r="O126" s="322" t="s">
        <v>494</v>
      </c>
      <c r="P126" s="322" t="s">
        <v>719</v>
      </c>
      <c r="Q126" s="322" t="s">
        <v>451</v>
      </c>
      <c r="R126" s="322" t="s">
        <v>451</v>
      </c>
      <c r="S126" s="322" t="s">
        <v>720</v>
      </c>
      <c r="T126" s="322" t="s">
        <v>451</v>
      </c>
      <c r="U126" s="322" t="s">
        <v>451</v>
      </c>
      <c r="Z126" s="322" t="s">
        <v>632</v>
      </c>
    </row>
    <row r="127" spans="1:26" x14ac:dyDescent="0.6">
      <c r="A127" s="327" t="s">
        <v>721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</row>
    <row r="128" spans="1:26" ht="46.8" x14ac:dyDescent="0.6">
      <c r="A128" s="329" t="s">
        <v>251</v>
      </c>
      <c r="B128" s="322">
        <v>245</v>
      </c>
      <c r="C128" s="322" t="s">
        <v>722</v>
      </c>
      <c r="D128" s="322">
        <v>795</v>
      </c>
      <c r="E128" s="322" t="s">
        <v>723</v>
      </c>
      <c r="L128" s="322" t="s">
        <v>451</v>
      </c>
      <c r="M128" s="322" t="s">
        <v>451</v>
      </c>
      <c r="N128" s="322" t="s">
        <v>452</v>
      </c>
      <c r="O128" s="322" t="s">
        <v>724</v>
      </c>
      <c r="P128" s="322" t="s">
        <v>725</v>
      </c>
      <c r="Q128" s="322" t="s">
        <v>454</v>
      </c>
      <c r="R128" s="322" t="s">
        <v>451</v>
      </c>
      <c r="Z128" s="322">
        <v>1</v>
      </c>
    </row>
    <row r="129" spans="1:26" x14ac:dyDescent="0.6">
      <c r="A129" s="327" t="s">
        <v>726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</row>
    <row r="130" spans="1:26" ht="46.8" x14ac:dyDescent="0.6">
      <c r="A130" s="323" t="s">
        <v>200</v>
      </c>
      <c r="B130" s="322">
        <v>1070</v>
      </c>
      <c r="C130" s="322" t="s">
        <v>727</v>
      </c>
      <c r="D130" s="322">
        <v>450</v>
      </c>
      <c r="E130" s="322" t="s">
        <v>728</v>
      </c>
      <c r="F130" s="322">
        <v>20</v>
      </c>
      <c r="G130" s="322" t="s">
        <v>729</v>
      </c>
      <c r="L130" s="322" t="s">
        <v>451</v>
      </c>
      <c r="M130" s="322" t="s">
        <v>451</v>
      </c>
      <c r="N130" s="322" t="s">
        <v>452</v>
      </c>
      <c r="O130" s="322" t="s">
        <v>730</v>
      </c>
      <c r="P130" s="322" t="s">
        <v>453</v>
      </c>
      <c r="Q130" s="322" t="s">
        <v>454</v>
      </c>
      <c r="R130" s="322" t="s">
        <v>454</v>
      </c>
      <c r="Z130" s="322">
        <v>0</v>
      </c>
    </row>
    <row r="131" spans="1:26" ht="31.2" x14ac:dyDescent="0.6">
      <c r="A131" s="323" t="s">
        <v>201</v>
      </c>
      <c r="B131" s="322">
        <v>874</v>
      </c>
      <c r="C131" s="322" t="s">
        <v>731</v>
      </c>
      <c r="D131" s="322">
        <v>482</v>
      </c>
      <c r="E131" s="322" t="s">
        <v>728</v>
      </c>
      <c r="L131" s="322" t="s">
        <v>627</v>
      </c>
      <c r="M131" s="322" t="s">
        <v>451</v>
      </c>
      <c r="N131" s="322" t="s">
        <v>452</v>
      </c>
      <c r="O131" s="322" t="s">
        <v>689</v>
      </c>
      <c r="P131" s="322" t="s">
        <v>453</v>
      </c>
      <c r="Q131" s="322" t="s">
        <v>454</v>
      </c>
      <c r="R131" s="322" t="s">
        <v>454</v>
      </c>
      <c r="Z131" s="322">
        <v>0</v>
      </c>
    </row>
    <row r="132" spans="1:26" ht="46.8" x14ac:dyDescent="0.6">
      <c r="A132" s="323" t="s">
        <v>202</v>
      </c>
      <c r="B132" s="322">
        <v>243</v>
      </c>
      <c r="C132" s="322" t="s">
        <v>732</v>
      </c>
      <c r="D132" s="322">
        <v>463</v>
      </c>
      <c r="E132" s="322" t="s">
        <v>728</v>
      </c>
      <c r="F132" s="322">
        <v>20</v>
      </c>
      <c r="G132" s="322" t="s">
        <v>733</v>
      </c>
      <c r="L132" s="322" t="s">
        <v>451</v>
      </c>
      <c r="M132" s="322" t="s">
        <v>451</v>
      </c>
      <c r="N132" s="322" t="s">
        <v>452</v>
      </c>
      <c r="O132" s="322" t="s">
        <v>730</v>
      </c>
      <c r="P132" s="322" t="s">
        <v>453</v>
      </c>
      <c r="Q132" s="322" t="s">
        <v>454</v>
      </c>
      <c r="R132" s="322" t="s">
        <v>454</v>
      </c>
      <c r="S132" s="322" t="s">
        <v>734</v>
      </c>
      <c r="T132" s="322" t="s">
        <v>451</v>
      </c>
      <c r="U132" s="322" t="s">
        <v>451</v>
      </c>
      <c r="Z132" s="322">
        <v>0</v>
      </c>
    </row>
    <row r="133" spans="1:26" ht="51.75" customHeight="1" x14ac:dyDescent="0.6">
      <c r="A133" s="324" t="s">
        <v>203</v>
      </c>
      <c r="B133" s="322">
        <v>201</v>
      </c>
      <c r="C133" s="322" t="s">
        <v>735</v>
      </c>
      <c r="D133" s="322">
        <v>730</v>
      </c>
      <c r="E133" s="322" t="s">
        <v>736</v>
      </c>
      <c r="F133" s="322">
        <v>730</v>
      </c>
      <c r="G133" s="322" t="s">
        <v>737</v>
      </c>
      <c r="L133" s="322" t="s">
        <v>627</v>
      </c>
      <c r="M133" s="322" t="s">
        <v>451</v>
      </c>
      <c r="N133" s="322" t="s">
        <v>452</v>
      </c>
      <c r="O133" s="322" t="s">
        <v>689</v>
      </c>
      <c r="P133" s="322" t="s">
        <v>738</v>
      </c>
      <c r="Q133" s="322" t="s">
        <v>451</v>
      </c>
      <c r="R133" s="322" t="s">
        <v>451</v>
      </c>
      <c r="Z133" s="322" t="s">
        <v>632</v>
      </c>
    </row>
    <row r="134" spans="1:26" ht="46.8" x14ac:dyDescent="0.6">
      <c r="A134" s="324" t="s">
        <v>204</v>
      </c>
      <c r="B134" s="322">
        <v>1251</v>
      </c>
      <c r="C134" s="322" t="s">
        <v>739</v>
      </c>
      <c r="D134" s="322">
        <v>466</v>
      </c>
      <c r="E134" s="322" t="s">
        <v>728</v>
      </c>
      <c r="L134" s="322" t="s">
        <v>627</v>
      </c>
      <c r="M134" s="322" t="s">
        <v>451</v>
      </c>
      <c r="N134" s="322" t="s">
        <v>452</v>
      </c>
      <c r="O134" s="322" t="s">
        <v>740</v>
      </c>
      <c r="P134" s="322" t="s">
        <v>741</v>
      </c>
      <c r="Q134" s="322" t="s">
        <v>451</v>
      </c>
      <c r="R134" s="322" t="s">
        <v>451</v>
      </c>
      <c r="Z134" s="322" t="s">
        <v>632</v>
      </c>
    </row>
    <row r="135" spans="1:26" ht="21" customHeight="1" x14ac:dyDescent="0.6">
      <c r="A135" s="327" t="s">
        <v>252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</row>
    <row r="136" spans="1:26" ht="62.4" x14ac:dyDescent="0.6">
      <c r="A136" s="328" t="s">
        <v>253</v>
      </c>
      <c r="B136" s="322">
        <v>847</v>
      </c>
      <c r="C136" s="322" t="s">
        <v>742</v>
      </c>
      <c r="D136" s="322">
        <v>223</v>
      </c>
      <c r="E136" s="322" t="s">
        <v>743</v>
      </c>
      <c r="L136" s="322" t="s">
        <v>744</v>
      </c>
      <c r="M136" s="322" t="s">
        <v>451</v>
      </c>
      <c r="N136" s="322" t="s">
        <v>452</v>
      </c>
      <c r="O136" s="322" t="s">
        <v>622</v>
      </c>
      <c r="P136" s="322" t="s">
        <v>453</v>
      </c>
      <c r="Q136" s="322" t="s">
        <v>451</v>
      </c>
      <c r="R136" s="322" t="s">
        <v>454</v>
      </c>
      <c r="S136" s="322" t="s">
        <v>745</v>
      </c>
      <c r="T136" s="322" t="s">
        <v>451</v>
      </c>
      <c r="U136" s="322" t="s">
        <v>451</v>
      </c>
      <c r="Z136" s="322" t="s">
        <v>632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D63F3-189E-47F4-ABB6-B32FCE2EAA95}">
  <dimension ref="A1:O152"/>
  <sheetViews>
    <sheetView workbookViewId="0">
      <selection activeCell="O1" sqref="O1"/>
    </sheetView>
  </sheetViews>
  <sheetFormatPr defaultRowHeight="15.6" x14ac:dyDescent="0.6"/>
  <cols>
    <col min="1" max="1" width="26.59765625" bestFit="1" customWidth="1"/>
    <col min="2" max="2" width="10.34765625" customWidth="1"/>
    <col min="6" max="7" width="11.34765625" customWidth="1"/>
    <col min="8" max="8" width="11.75" customWidth="1"/>
    <col min="10" max="10" width="11.5" customWidth="1"/>
  </cols>
  <sheetData>
    <row r="1" spans="1:15" ht="62.4" x14ac:dyDescent="0.6">
      <c r="A1" s="318" t="s">
        <v>72</v>
      </c>
      <c r="B1" s="319" t="s">
        <v>746</v>
      </c>
      <c r="C1" s="319" t="s">
        <v>747</v>
      </c>
      <c r="D1" s="319" t="s">
        <v>748</v>
      </c>
      <c r="E1" s="319" t="s">
        <v>749</v>
      </c>
      <c r="F1" s="319" t="s">
        <v>750</v>
      </c>
      <c r="G1" s="319" t="s">
        <v>751</v>
      </c>
      <c r="H1" s="319" t="s">
        <v>752</v>
      </c>
      <c r="I1" s="319" t="s">
        <v>753</v>
      </c>
      <c r="J1" s="319" t="s">
        <v>754</v>
      </c>
      <c r="K1" s="319" t="s">
        <v>755</v>
      </c>
      <c r="L1" s="319" t="s">
        <v>756</v>
      </c>
      <c r="M1" s="319" t="s">
        <v>757</v>
      </c>
      <c r="N1" s="319" t="s">
        <v>758</v>
      </c>
      <c r="O1" t="s">
        <v>759</v>
      </c>
    </row>
    <row r="2" spans="1:15" x14ac:dyDescent="0.6">
      <c r="A2" s="190" t="s">
        <v>73</v>
      </c>
    </row>
    <row r="3" spans="1:15" x14ac:dyDescent="0.6">
      <c r="A3" s="166" t="s">
        <v>39</v>
      </c>
    </row>
    <row r="4" spans="1:15" x14ac:dyDescent="0.6">
      <c r="A4" s="33" t="s">
        <v>74</v>
      </c>
    </row>
    <row r="5" spans="1:15" x14ac:dyDescent="0.6">
      <c r="A5" s="33" t="s">
        <v>75</v>
      </c>
    </row>
    <row r="6" spans="1:15" x14ac:dyDescent="0.6">
      <c r="A6" s="33" t="s">
        <v>76</v>
      </c>
    </row>
    <row r="7" spans="1:15" x14ac:dyDescent="0.6">
      <c r="A7" s="33" t="s">
        <v>77</v>
      </c>
    </row>
    <row r="8" spans="1:15" x14ac:dyDescent="0.6">
      <c r="A8" s="33" t="s">
        <v>78</v>
      </c>
    </row>
    <row r="9" spans="1:15" x14ac:dyDescent="0.6">
      <c r="A9" s="33" t="s">
        <v>79</v>
      </c>
    </row>
    <row r="10" spans="1:15" x14ac:dyDescent="0.6">
      <c r="A10" s="33" t="s">
        <v>80</v>
      </c>
    </row>
    <row r="11" spans="1:15" x14ac:dyDescent="0.6">
      <c r="A11" s="33" t="s">
        <v>81</v>
      </c>
    </row>
    <row r="12" spans="1:15" x14ac:dyDescent="0.6">
      <c r="A12" s="33" t="s">
        <v>82</v>
      </c>
    </row>
    <row r="13" spans="1:15" x14ac:dyDescent="0.6">
      <c r="A13" s="33" t="s">
        <v>83</v>
      </c>
    </row>
    <row r="14" spans="1:15" x14ac:dyDescent="0.6">
      <c r="A14" s="33" t="s">
        <v>84</v>
      </c>
    </row>
    <row r="15" spans="1:15" x14ac:dyDescent="0.6">
      <c r="A15" s="33" t="s">
        <v>85</v>
      </c>
    </row>
    <row r="16" spans="1:15" x14ac:dyDescent="0.6">
      <c r="A16" s="33" t="s">
        <v>86</v>
      </c>
    </row>
    <row r="17" spans="1:1" x14ac:dyDescent="0.6">
      <c r="A17" s="33" t="s">
        <v>87</v>
      </c>
    </row>
    <row r="18" spans="1:1" x14ac:dyDescent="0.6">
      <c r="A18" s="33" t="s">
        <v>88</v>
      </c>
    </row>
    <row r="19" spans="1:1" x14ac:dyDescent="0.6">
      <c r="A19" s="33" t="s">
        <v>89</v>
      </c>
    </row>
    <row r="20" spans="1:1" x14ac:dyDescent="0.6">
      <c r="A20" s="33" t="s">
        <v>90</v>
      </c>
    </row>
    <row r="21" spans="1:1" x14ac:dyDescent="0.6">
      <c r="A21" s="33" t="s">
        <v>91</v>
      </c>
    </row>
    <row r="22" spans="1:1" x14ac:dyDescent="0.6">
      <c r="A22" s="33" t="s">
        <v>92</v>
      </c>
    </row>
    <row r="23" spans="1:1" x14ac:dyDescent="0.6">
      <c r="A23" s="33" t="s">
        <v>93</v>
      </c>
    </row>
    <row r="24" spans="1:1" x14ac:dyDescent="0.6">
      <c r="A24" s="33" t="s">
        <v>94</v>
      </c>
    </row>
    <row r="25" spans="1:1" x14ac:dyDescent="0.6">
      <c r="A25" s="33" t="s">
        <v>95</v>
      </c>
    </row>
    <row r="26" spans="1:1" x14ac:dyDescent="0.6">
      <c r="A26" s="33" t="s">
        <v>96</v>
      </c>
    </row>
    <row r="27" spans="1:1" x14ac:dyDescent="0.6">
      <c r="A27" s="33" t="s">
        <v>97</v>
      </c>
    </row>
    <row r="28" spans="1:1" x14ac:dyDescent="0.6">
      <c r="A28" s="33" t="s">
        <v>98</v>
      </c>
    </row>
    <row r="29" spans="1:1" x14ac:dyDescent="0.6">
      <c r="A29" s="3"/>
    </row>
    <row r="30" spans="1:1" x14ac:dyDescent="0.6">
      <c r="A30" s="190" t="s">
        <v>99</v>
      </c>
    </row>
    <row r="31" spans="1:1" x14ac:dyDescent="0.6">
      <c r="A31" s="166" t="s">
        <v>39</v>
      </c>
    </row>
    <row r="32" spans="1:1" x14ac:dyDescent="0.6">
      <c r="A32" s="33" t="s">
        <v>100</v>
      </c>
    </row>
    <row r="33" spans="1:1" x14ac:dyDescent="0.6">
      <c r="A33" s="33" t="s">
        <v>101</v>
      </c>
    </row>
    <row r="34" spans="1:1" x14ac:dyDescent="0.6">
      <c r="A34" s="33" t="s">
        <v>102</v>
      </c>
    </row>
    <row r="35" spans="1:1" x14ac:dyDescent="0.6">
      <c r="A35" s="33" t="s">
        <v>103</v>
      </c>
    </row>
    <row r="36" spans="1:1" x14ac:dyDescent="0.6">
      <c r="A36" s="33" t="s">
        <v>104</v>
      </c>
    </row>
    <row r="37" spans="1:1" x14ac:dyDescent="0.6">
      <c r="A37" s="33" t="s">
        <v>105</v>
      </c>
    </row>
    <row r="38" spans="1:1" x14ac:dyDescent="0.6">
      <c r="A38" s="33" t="s">
        <v>106</v>
      </c>
    </row>
    <row r="39" spans="1:1" x14ac:dyDescent="0.6">
      <c r="A39" s="33" t="s">
        <v>107</v>
      </c>
    </row>
    <row r="40" spans="1:1" x14ac:dyDescent="0.6">
      <c r="A40" s="33" t="s">
        <v>108</v>
      </c>
    </row>
    <row r="41" spans="1:1" x14ac:dyDescent="0.6">
      <c r="A41" s="33" t="s">
        <v>109</v>
      </c>
    </row>
    <row r="42" spans="1:1" x14ac:dyDescent="0.6">
      <c r="A42" s="33" t="s">
        <v>110</v>
      </c>
    </row>
    <row r="43" spans="1:1" x14ac:dyDescent="0.6">
      <c r="A43" s="33" t="s">
        <v>111</v>
      </c>
    </row>
    <row r="44" spans="1:1" x14ac:dyDescent="0.6">
      <c r="A44" s="33" t="s">
        <v>112</v>
      </c>
    </row>
    <row r="45" spans="1:1" x14ac:dyDescent="0.6">
      <c r="A45" s="33" t="s">
        <v>113</v>
      </c>
    </row>
    <row r="46" spans="1:1" x14ac:dyDescent="0.6">
      <c r="A46" s="33" t="s">
        <v>114</v>
      </c>
    </row>
    <row r="47" spans="1:1" x14ac:dyDescent="0.6">
      <c r="A47" s="33" t="s">
        <v>115</v>
      </c>
    </row>
    <row r="48" spans="1:1" x14ac:dyDescent="0.6">
      <c r="A48" s="33" t="s">
        <v>116</v>
      </c>
    </row>
    <row r="49" spans="1:1" x14ac:dyDescent="0.6">
      <c r="A49" s="32" t="s">
        <v>117</v>
      </c>
    </row>
    <row r="50" spans="1:1" x14ac:dyDescent="0.6">
      <c r="A50" s="33" t="s">
        <v>118</v>
      </c>
    </row>
    <row r="51" spans="1:1" x14ac:dyDescent="0.6">
      <c r="A51" s="33" t="s">
        <v>119</v>
      </c>
    </row>
    <row r="52" spans="1:1" x14ac:dyDescent="0.6">
      <c r="A52" s="33" t="s">
        <v>120</v>
      </c>
    </row>
    <row r="53" spans="1:1" x14ac:dyDescent="0.6">
      <c r="A53" s="33" t="s">
        <v>121</v>
      </c>
    </row>
    <row r="54" spans="1:1" x14ac:dyDescent="0.6">
      <c r="A54" s="33" t="s">
        <v>122</v>
      </c>
    </row>
    <row r="55" spans="1:1" x14ac:dyDescent="0.6">
      <c r="A55" s="33" t="s">
        <v>123</v>
      </c>
    </row>
    <row r="56" spans="1:1" x14ac:dyDescent="0.6">
      <c r="A56" s="33" t="s">
        <v>124</v>
      </c>
    </row>
    <row r="57" spans="1:1" x14ac:dyDescent="0.6">
      <c r="A57" s="3"/>
    </row>
    <row r="58" spans="1:1" x14ac:dyDescent="0.6">
      <c r="A58" s="190" t="s">
        <v>125</v>
      </c>
    </row>
    <row r="59" spans="1:1" x14ac:dyDescent="0.6">
      <c r="A59" s="166" t="s">
        <v>39</v>
      </c>
    </row>
    <row r="60" spans="1:1" x14ac:dyDescent="0.6">
      <c r="A60" s="33" t="s">
        <v>126</v>
      </c>
    </row>
    <row r="61" spans="1:1" x14ac:dyDescent="0.6">
      <c r="A61" s="33" t="s">
        <v>127</v>
      </c>
    </row>
    <row r="62" spans="1:1" x14ac:dyDescent="0.6">
      <c r="A62" s="32" t="s">
        <v>128</v>
      </c>
    </row>
    <row r="63" spans="1:1" x14ac:dyDescent="0.6">
      <c r="A63" s="32" t="s">
        <v>129</v>
      </c>
    </row>
    <row r="64" spans="1:1" x14ac:dyDescent="0.6">
      <c r="A64" s="33" t="s">
        <v>130</v>
      </c>
    </row>
    <row r="65" spans="1:1" x14ac:dyDescent="0.6">
      <c r="A65" s="33" t="s">
        <v>131</v>
      </c>
    </row>
    <row r="66" spans="1:1" x14ac:dyDescent="0.6">
      <c r="A66" s="32" t="s">
        <v>132</v>
      </c>
    </row>
    <row r="67" spans="1:1" x14ac:dyDescent="0.6">
      <c r="A67" s="33" t="s">
        <v>133</v>
      </c>
    </row>
    <row r="68" spans="1:1" x14ac:dyDescent="0.6">
      <c r="A68" s="33" t="s">
        <v>134</v>
      </c>
    </row>
    <row r="69" spans="1:1" x14ac:dyDescent="0.6">
      <c r="A69" s="33" t="s">
        <v>135</v>
      </c>
    </row>
    <row r="70" spans="1:1" x14ac:dyDescent="0.6">
      <c r="A70" s="33" t="s">
        <v>136</v>
      </c>
    </row>
    <row r="71" spans="1:1" x14ac:dyDescent="0.6">
      <c r="A71" s="33" t="s">
        <v>137</v>
      </c>
    </row>
    <row r="72" spans="1:1" x14ac:dyDescent="0.6">
      <c r="A72" s="33" t="s">
        <v>138</v>
      </c>
    </row>
    <row r="73" spans="1:1" x14ac:dyDescent="0.6">
      <c r="A73" s="33" t="s">
        <v>139</v>
      </c>
    </row>
    <row r="74" spans="1:1" x14ac:dyDescent="0.6">
      <c r="A74" s="33" t="s">
        <v>140</v>
      </c>
    </row>
    <row r="75" spans="1:1" x14ac:dyDescent="0.6">
      <c r="A75" s="33" t="s">
        <v>141</v>
      </c>
    </row>
    <row r="76" spans="1:1" x14ac:dyDescent="0.6">
      <c r="A76" s="32" t="s">
        <v>142</v>
      </c>
    </row>
    <row r="77" spans="1:1" x14ac:dyDescent="0.6">
      <c r="A77" s="33" t="s">
        <v>143</v>
      </c>
    </row>
    <row r="78" spans="1:1" x14ac:dyDescent="0.6">
      <c r="A78" s="32" t="s">
        <v>144</v>
      </c>
    </row>
    <row r="79" spans="1:1" x14ac:dyDescent="0.6">
      <c r="A79" s="3"/>
    </row>
    <row r="80" spans="1:1" x14ac:dyDescent="0.6">
      <c r="A80" s="199" t="s">
        <v>145</v>
      </c>
    </row>
    <row r="81" spans="1:1" x14ac:dyDescent="0.6">
      <c r="A81" s="166" t="s">
        <v>39</v>
      </c>
    </row>
    <row r="82" spans="1:1" x14ac:dyDescent="0.6">
      <c r="A82" s="33" t="s">
        <v>146</v>
      </c>
    </row>
    <row r="83" spans="1:1" x14ac:dyDescent="0.6">
      <c r="A83" s="33" t="s">
        <v>147</v>
      </c>
    </row>
    <row r="84" spans="1:1" x14ac:dyDescent="0.6">
      <c r="A84" s="33" t="s">
        <v>148</v>
      </c>
    </row>
    <row r="85" spans="1:1" ht="31.2" x14ac:dyDescent="0.6">
      <c r="A85" s="33" t="s">
        <v>149</v>
      </c>
    </row>
    <row r="86" spans="1:1" x14ac:dyDescent="0.6">
      <c r="A86" s="33" t="s">
        <v>150</v>
      </c>
    </row>
    <row r="87" spans="1:1" x14ac:dyDescent="0.6">
      <c r="A87" s="33" t="s">
        <v>151</v>
      </c>
    </row>
    <row r="88" spans="1:1" x14ac:dyDescent="0.6">
      <c r="A88" s="33" t="s">
        <v>152</v>
      </c>
    </row>
    <row r="89" spans="1:1" x14ac:dyDescent="0.6">
      <c r="A89" s="33" t="s">
        <v>153</v>
      </c>
    </row>
    <row r="90" spans="1:1" x14ac:dyDescent="0.6">
      <c r="A90" s="33" t="s">
        <v>154</v>
      </c>
    </row>
    <row r="91" spans="1:1" x14ac:dyDescent="0.6">
      <c r="A91" s="33" t="s">
        <v>155</v>
      </c>
    </row>
    <row r="92" spans="1:1" x14ac:dyDescent="0.6">
      <c r="A92" s="33" t="s">
        <v>156</v>
      </c>
    </row>
    <row r="93" spans="1:1" x14ac:dyDescent="0.6">
      <c r="A93" s="33" t="s">
        <v>157</v>
      </c>
    </row>
    <row r="94" spans="1:1" x14ac:dyDescent="0.6">
      <c r="A94" s="33" t="s">
        <v>158</v>
      </c>
    </row>
    <row r="95" spans="1:1" x14ac:dyDescent="0.6">
      <c r="A95" s="32" t="s">
        <v>159</v>
      </c>
    </row>
    <row r="96" spans="1:1" x14ac:dyDescent="0.6">
      <c r="A96" s="33" t="s">
        <v>160</v>
      </c>
    </row>
    <row r="97" spans="1:1" x14ac:dyDescent="0.6">
      <c r="A97" s="3"/>
    </row>
    <row r="98" spans="1:1" x14ac:dyDescent="0.6">
      <c r="A98" s="190" t="s">
        <v>161</v>
      </c>
    </row>
    <row r="99" spans="1:1" x14ac:dyDescent="0.6">
      <c r="A99" s="166" t="s">
        <v>39</v>
      </c>
    </row>
    <row r="100" spans="1:1" x14ac:dyDescent="0.6">
      <c r="A100" s="33" t="s">
        <v>162</v>
      </c>
    </row>
    <row r="101" spans="1:1" x14ac:dyDescent="0.6">
      <c r="A101" s="33" t="s">
        <v>163</v>
      </c>
    </row>
    <row r="102" spans="1:1" x14ac:dyDescent="0.6">
      <c r="A102" s="33" t="s">
        <v>164</v>
      </c>
    </row>
    <row r="103" spans="1:1" ht="46.8" x14ac:dyDescent="0.6">
      <c r="A103" s="33" t="s">
        <v>165</v>
      </c>
    </row>
    <row r="104" spans="1:1" x14ac:dyDescent="0.6">
      <c r="A104" s="32" t="s">
        <v>166</v>
      </c>
    </row>
    <row r="105" spans="1:1" x14ac:dyDescent="0.6">
      <c r="A105" s="32" t="s">
        <v>167</v>
      </c>
    </row>
    <row r="106" spans="1:1" x14ac:dyDescent="0.6">
      <c r="A106" s="32" t="s">
        <v>168</v>
      </c>
    </row>
    <row r="107" spans="1:1" x14ac:dyDescent="0.6">
      <c r="A107" s="32" t="s">
        <v>169</v>
      </c>
    </row>
    <row r="108" spans="1:1" x14ac:dyDescent="0.6">
      <c r="A108" s="33" t="s">
        <v>170</v>
      </c>
    </row>
    <row r="109" spans="1:1" x14ac:dyDescent="0.6">
      <c r="A109" s="33" t="s">
        <v>171</v>
      </c>
    </row>
    <row r="110" spans="1:1" x14ac:dyDescent="0.6">
      <c r="A110" s="33" t="s">
        <v>172</v>
      </c>
    </row>
    <row r="111" spans="1:1" x14ac:dyDescent="0.6">
      <c r="A111" s="33" t="s">
        <v>173</v>
      </c>
    </row>
    <row r="112" spans="1:1" x14ac:dyDescent="0.6">
      <c r="A112" s="32" t="s">
        <v>174</v>
      </c>
    </row>
    <row r="113" spans="1:1" x14ac:dyDescent="0.6">
      <c r="A113" s="33" t="s">
        <v>175</v>
      </c>
    </row>
    <row r="114" spans="1:1" x14ac:dyDescent="0.6">
      <c r="A114" s="32" t="s">
        <v>176</v>
      </c>
    </row>
    <row r="115" spans="1:1" x14ac:dyDescent="0.6">
      <c r="A115" s="33" t="s">
        <v>177</v>
      </c>
    </row>
    <row r="116" spans="1:1" x14ac:dyDescent="0.6">
      <c r="A116" s="32" t="s">
        <v>178</v>
      </c>
    </row>
    <row r="117" spans="1:1" x14ac:dyDescent="0.6">
      <c r="A117" s="32" t="s">
        <v>179</v>
      </c>
    </row>
    <row r="118" spans="1:1" x14ac:dyDescent="0.6">
      <c r="A118" s="33" t="s">
        <v>180</v>
      </c>
    </row>
    <row r="119" spans="1:1" x14ac:dyDescent="0.6">
      <c r="A119" s="33" t="s">
        <v>181</v>
      </c>
    </row>
    <row r="120" spans="1:1" x14ac:dyDescent="0.6">
      <c r="A120" s="32" t="s">
        <v>182</v>
      </c>
    </row>
    <row r="121" spans="1:1" x14ac:dyDescent="0.6">
      <c r="A121" s="33" t="s">
        <v>183</v>
      </c>
    </row>
    <row r="122" spans="1:1" x14ac:dyDescent="0.6">
      <c r="A122" s="32" t="s">
        <v>332</v>
      </c>
    </row>
    <row r="123" spans="1:1" x14ac:dyDescent="0.6">
      <c r="A123" s="32" t="s">
        <v>185</v>
      </c>
    </row>
    <row r="124" spans="1:1" x14ac:dyDescent="0.6">
      <c r="A124" s="33" t="s">
        <v>186</v>
      </c>
    </row>
    <row r="125" spans="1:1" x14ac:dyDescent="0.6">
      <c r="A125" s="32" t="s">
        <v>187</v>
      </c>
    </row>
    <row r="126" spans="1:1" x14ac:dyDescent="0.6">
      <c r="A126" s="33" t="s">
        <v>188</v>
      </c>
    </row>
    <row r="127" spans="1:1" x14ac:dyDescent="0.6">
      <c r="A127" s="3"/>
    </row>
    <row r="128" spans="1:1" ht="31.2" x14ac:dyDescent="0.6">
      <c r="A128" s="190" t="s">
        <v>189</v>
      </c>
    </row>
    <row r="129" spans="1:1" x14ac:dyDescent="0.6">
      <c r="A129" s="166" t="s">
        <v>39</v>
      </c>
    </row>
    <row r="130" spans="1:1" x14ac:dyDescent="0.6">
      <c r="A130" s="33" t="s">
        <v>190</v>
      </c>
    </row>
    <row r="131" spans="1:1" x14ac:dyDescent="0.6">
      <c r="A131" s="33" t="s">
        <v>191</v>
      </c>
    </row>
    <row r="132" spans="1:1" x14ac:dyDescent="0.6">
      <c r="A132" s="33" t="s">
        <v>192</v>
      </c>
    </row>
    <row r="133" spans="1:1" x14ac:dyDescent="0.6">
      <c r="A133" s="33" t="s">
        <v>193</v>
      </c>
    </row>
    <row r="134" spans="1:1" x14ac:dyDescent="0.6">
      <c r="A134" s="33" t="s">
        <v>194</v>
      </c>
    </row>
    <row r="135" spans="1:1" x14ac:dyDescent="0.6">
      <c r="A135" s="33" t="s">
        <v>195</v>
      </c>
    </row>
    <row r="136" spans="1:1" x14ac:dyDescent="0.6">
      <c r="A136" s="33" t="s">
        <v>196</v>
      </c>
    </row>
    <row r="137" spans="1:1" x14ac:dyDescent="0.6">
      <c r="A137" s="32" t="s">
        <v>197</v>
      </c>
    </row>
    <row r="138" spans="1:1" x14ac:dyDescent="0.6">
      <c r="A138" s="3"/>
    </row>
    <row r="139" spans="1:1" x14ac:dyDescent="0.6">
      <c r="A139" s="3" t="s">
        <v>198</v>
      </c>
    </row>
    <row r="140" spans="1:1" x14ac:dyDescent="0.6">
      <c r="A140" s="3"/>
    </row>
    <row r="141" spans="1:1" x14ac:dyDescent="0.6">
      <c r="A141" s="3" t="s">
        <v>199</v>
      </c>
    </row>
    <row r="142" spans="1:1" x14ac:dyDescent="0.6">
      <c r="A142" s="204" t="s">
        <v>39</v>
      </c>
    </row>
    <row r="143" spans="1:1" x14ac:dyDescent="0.6">
      <c r="A143" s="33" t="s">
        <v>200</v>
      </c>
    </row>
    <row r="144" spans="1:1" x14ac:dyDescent="0.6">
      <c r="A144" s="33" t="s">
        <v>201</v>
      </c>
    </row>
    <row r="145" spans="1:1" x14ac:dyDescent="0.6">
      <c r="A145" s="33" t="s">
        <v>202</v>
      </c>
    </row>
    <row r="146" spans="1:1" x14ac:dyDescent="0.6">
      <c r="A146" s="32" t="s">
        <v>203</v>
      </c>
    </row>
    <row r="147" spans="1:1" x14ac:dyDescent="0.6">
      <c r="A147" s="32" t="s">
        <v>204</v>
      </c>
    </row>
    <row r="148" spans="1:1" x14ac:dyDescent="0.6">
      <c r="A148" s="3"/>
    </row>
    <row r="149" spans="1:1" x14ac:dyDescent="0.6">
      <c r="A149" s="3" t="s">
        <v>205</v>
      </c>
    </row>
    <row r="150" spans="1:1" x14ac:dyDescent="0.6">
      <c r="A150" s="3"/>
    </row>
    <row r="151" spans="1:1" x14ac:dyDescent="0.6">
      <c r="A151" s="190" t="s">
        <v>38</v>
      </c>
    </row>
    <row r="152" spans="1:1" x14ac:dyDescent="0.6">
      <c r="A152" s="166" t="s">
        <v>39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198E-770A-4BDA-A801-7790201CF3D7}">
  <dimension ref="A1:AA136"/>
  <sheetViews>
    <sheetView tabSelected="1" topLeftCell="A46" workbookViewId="0">
      <selection activeCell="G61" sqref="G61"/>
    </sheetView>
  </sheetViews>
  <sheetFormatPr defaultColWidth="9" defaultRowHeight="15.6" x14ac:dyDescent="0.6"/>
  <cols>
    <col min="1" max="1" width="26.59765625" style="322" bestFit="1" customWidth="1"/>
    <col min="2" max="2" width="14.25" style="322" customWidth="1"/>
    <col min="3" max="4" width="25" style="322" customWidth="1"/>
    <col min="5" max="5" width="14.25" style="322" customWidth="1"/>
    <col min="6" max="6" width="31.84765625" style="322" customWidth="1"/>
    <col min="7" max="7" width="9" style="322"/>
    <col min="8" max="12" width="12" style="322" customWidth="1"/>
    <col min="13" max="13" width="14.75" style="322" customWidth="1"/>
    <col min="14" max="14" width="13" style="322" customWidth="1"/>
    <col min="15" max="15" width="16.09765625" style="322" customWidth="1"/>
    <col min="16" max="16" width="13.5" style="322" customWidth="1"/>
    <col min="17" max="17" width="38.8984375" style="322" customWidth="1"/>
    <col min="18" max="18" width="17" style="322" customWidth="1"/>
    <col min="19" max="20" width="15" style="322" customWidth="1"/>
    <col min="21" max="21" width="17.75" style="322" customWidth="1"/>
    <col min="22" max="26" width="15" style="322" customWidth="1"/>
    <col min="27" max="27" width="19.5" style="322" customWidth="1"/>
    <col min="28" max="28" width="12.34765625" style="322" customWidth="1"/>
    <col min="29" max="29" width="12" style="322" customWidth="1"/>
    <col min="30" max="30" width="13.34765625" style="322" customWidth="1"/>
    <col min="31" max="16384" width="9" style="322"/>
  </cols>
  <sheetData>
    <row r="1" spans="1:27" ht="31.2" x14ac:dyDescent="0.6">
      <c r="A1" s="320" t="s">
        <v>72</v>
      </c>
      <c r="B1" s="321" t="s">
        <v>421</v>
      </c>
      <c r="C1" s="322" t="s">
        <v>760</v>
      </c>
      <c r="D1" s="322" t="s">
        <v>761</v>
      </c>
      <c r="E1" s="322" t="s">
        <v>423</v>
      </c>
      <c r="F1" s="322" t="s">
        <v>424</v>
      </c>
      <c r="G1" s="322" t="s">
        <v>425</v>
      </c>
      <c r="H1" s="322" t="s">
        <v>426</v>
      </c>
      <c r="I1" s="322" t="s">
        <v>427</v>
      </c>
      <c r="J1" s="322" t="s">
        <v>428</v>
      </c>
      <c r="K1" s="322" t="s">
        <v>429</v>
      </c>
      <c r="L1" s="322" t="s">
        <v>430</v>
      </c>
      <c r="M1" s="322" t="s">
        <v>431</v>
      </c>
      <c r="N1" s="322" t="s">
        <v>432</v>
      </c>
      <c r="O1" s="322" t="s">
        <v>433</v>
      </c>
      <c r="P1" s="322" t="s">
        <v>434</v>
      </c>
      <c r="Q1" s="322" t="s">
        <v>435</v>
      </c>
      <c r="R1" s="322" t="s">
        <v>436</v>
      </c>
      <c r="S1" s="322" t="s">
        <v>437</v>
      </c>
      <c r="T1" s="322" t="s">
        <v>438</v>
      </c>
      <c r="U1" s="322" t="s">
        <v>439</v>
      </c>
      <c r="V1" s="322" t="s">
        <v>440</v>
      </c>
      <c r="W1" s="322" t="s">
        <v>441</v>
      </c>
      <c r="X1" s="322" t="s">
        <v>442</v>
      </c>
      <c r="Y1" s="322" t="s">
        <v>443</v>
      </c>
      <c r="Z1" s="322" t="s">
        <v>444</v>
      </c>
      <c r="AA1" s="322" t="s">
        <v>445</v>
      </c>
    </row>
    <row r="2" spans="1:27" x14ac:dyDescent="0.6">
      <c r="A2" s="327" t="s">
        <v>446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  <c r="U2" s="330"/>
      <c r="V2" s="330"/>
      <c r="W2" s="330"/>
      <c r="X2" s="330"/>
      <c r="Y2" s="330"/>
      <c r="Z2" s="330"/>
      <c r="AA2" s="330"/>
    </row>
    <row r="3" spans="1:27" ht="28.5" customHeight="1" x14ac:dyDescent="0.6">
      <c r="A3" s="323" t="s">
        <v>74</v>
      </c>
      <c r="B3" s="322">
        <v>823</v>
      </c>
      <c r="C3" s="325">
        <v>85.1</v>
      </c>
      <c r="D3" s="325">
        <v>73.02</v>
      </c>
      <c r="E3" s="322">
        <v>1672</v>
      </c>
      <c r="F3" s="322" t="s">
        <v>448</v>
      </c>
      <c r="G3" s="322">
        <v>3118</v>
      </c>
      <c r="H3" s="322" t="s">
        <v>449</v>
      </c>
      <c r="M3" s="322" t="s">
        <v>450</v>
      </c>
      <c r="N3" s="322" t="s">
        <v>451</v>
      </c>
      <c r="O3" s="322" t="s">
        <v>452</v>
      </c>
      <c r="P3" s="322" t="s">
        <v>451</v>
      </c>
      <c r="Q3" s="322" t="s">
        <v>453</v>
      </c>
      <c r="R3" s="322" t="s">
        <v>454</v>
      </c>
      <c r="S3" s="322" t="s">
        <v>454</v>
      </c>
      <c r="T3" s="322" t="s">
        <v>455</v>
      </c>
      <c r="U3" s="322" t="s">
        <v>454</v>
      </c>
      <c r="V3" s="322" t="s">
        <v>451</v>
      </c>
      <c r="AA3" s="322">
        <v>9</v>
      </c>
    </row>
    <row r="4" spans="1:27" ht="31.2" x14ac:dyDescent="0.6">
      <c r="A4" s="323" t="s">
        <v>75</v>
      </c>
      <c r="B4" s="322">
        <v>2318</v>
      </c>
      <c r="C4" s="322">
        <v>94.12</v>
      </c>
      <c r="D4" s="322">
        <v>64.33</v>
      </c>
      <c r="E4" s="322">
        <v>260</v>
      </c>
      <c r="F4" s="322" t="s">
        <v>129</v>
      </c>
      <c r="G4" s="322">
        <v>630</v>
      </c>
      <c r="H4" s="322" t="s">
        <v>457</v>
      </c>
      <c r="I4" s="322">
        <v>1263</v>
      </c>
      <c r="J4" s="322" t="s">
        <v>458</v>
      </c>
      <c r="M4" s="322" t="s">
        <v>450</v>
      </c>
      <c r="N4" s="322" t="s">
        <v>451</v>
      </c>
      <c r="O4" s="322" t="s">
        <v>452</v>
      </c>
      <c r="P4" s="322" t="s">
        <v>451</v>
      </c>
      <c r="Q4" s="322" t="s">
        <v>453</v>
      </c>
      <c r="R4" s="322" t="s">
        <v>454</v>
      </c>
      <c r="S4" s="322" t="s">
        <v>454</v>
      </c>
      <c r="T4" s="322" t="s">
        <v>455</v>
      </c>
      <c r="U4" s="322" t="s">
        <v>454</v>
      </c>
      <c r="V4" s="322" t="s">
        <v>451</v>
      </c>
      <c r="W4" s="322" t="s">
        <v>280</v>
      </c>
      <c r="X4" s="322" t="s">
        <v>454</v>
      </c>
      <c r="AA4" s="322">
        <v>8</v>
      </c>
    </row>
    <row r="5" spans="1:27" ht="31.2" x14ac:dyDescent="0.6">
      <c r="A5" s="323" t="s">
        <v>76</v>
      </c>
      <c r="B5" s="322">
        <v>1872</v>
      </c>
      <c r="C5" s="322">
        <v>96.01</v>
      </c>
      <c r="D5" s="322">
        <v>64.33</v>
      </c>
      <c r="E5" s="322">
        <v>320</v>
      </c>
      <c r="F5" s="322" t="s">
        <v>460</v>
      </c>
      <c r="G5" s="322">
        <v>1607</v>
      </c>
      <c r="H5" s="322" t="s">
        <v>458</v>
      </c>
      <c r="I5" s="322">
        <v>960</v>
      </c>
      <c r="J5" s="322" t="s">
        <v>457</v>
      </c>
      <c r="M5" s="322" t="s">
        <v>450</v>
      </c>
      <c r="N5" s="322" t="s">
        <v>451</v>
      </c>
      <c r="O5" s="322" t="s">
        <v>452</v>
      </c>
      <c r="P5" s="322" t="s">
        <v>451</v>
      </c>
      <c r="Q5" s="322" t="s">
        <v>453</v>
      </c>
      <c r="R5" s="322" t="s">
        <v>454</v>
      </c>
      <c r="S5" s="322" t="s">
        <v>454</v>
      </c>
      <c r="T5" s="322" t="s">
        <v>455</v>
      </c>
      <c r="U5" s="322" t="s">
        <v>454</v>
      </c>
      <c r="V5" s="322" t="s">
        <v>451</v>
      </c>
      <c r="W5" s="322" t="s">
        <v>461</v>
      </c>
      <c r="X5" s="322" t="s">
        <v>451</v>
      </c>
      <c r="AA5" s="322">
        <v>8</v>
      </c>
    </row>
    <row r="6" spans="1:27" ht="35.25" customHeight="1" x14ac:dyDescent="0.6">
      <c r="A6" s="323" t="s">
        <v>77</v>
      </c>
      <c r="B6" s="322">
        <v>1608</v>
      </c>
      <c r="C6" s="322">
        <v>105.17</v>
      </c>
      <c r="D6" s="322">
        <v>69.13</v>
      </c>
      <c r="E6" s="322">
        <v>887</v>
      </c>
      <c r="F6" s="322" t="s">
        <v>448</v>
      </c>
      <c r="M6" s="322" t="s">
        <v>450</v>
      </c>
      <c r="N6" s="322" t="s">
        <v>451</v>
      </c>
      <c r="O6" s="322" t="s">
        <v>452</v>
      </c>
      <c r="P6" s="322" t="s">
        <v>451</v>
      </c>
      <c r="Q6" s="322" t="s">
        <v>453</v>
      </c>
      <c r="R6" s="322" t="s">
        <v>454</v>
      </c>
      <c r="S6" s="322" t="s">
        <v>454</v>
      </c>
      <c r="T6" s="322" t="s">
        <v>455</v>
      </c>
      <c r="U6" s="322" t="s">
        <v>454</v>
      </c>
      <c r="V6" s="322" t="s">
        <v>451</v>
      </c>
      <c r="AA6" s="322">
        <v>4</v>
      </c>
    </row>
    <row r="7" spans="1:27" ht="31.2" x14ac:dyDescent="0.6">
      <c r="A7" s="323" t="s">
        <v>78</v>
      </c>
      <c r="B7" s="322">
        <v>1363</v>
      </c>
      <c r="C7" s="322">
        <v>76.540000000000006</v>
      </c>
      <c r="D7" s="322">
        <v>64.23</v>
      </c>
      <c r="E7" s="322">
        <v>2102</v>
      </c>
      <c r="F7" s="322" t="s">
        <v>449</v>
      </c>
      <c r="M7" s="322" t="s">
        <v>450</v>
      </c>
      <c r="N7" s="322" t="s">
        <v>451</v>
      </c>
      <c r="O7" s="322" t="s">
        <v>452</v>
      </c>
      <c r="P7" s="322" t="s">
        <v>451</v>
      </c>
      <c r="Q7" s="322" t="s">
        <v>453</v>
      </c>
      <c r="R7" s="322" t="s">
        <v>454</v>
      </c>
      <c r="S7" s="322" t="s">
        <v>454</v>
      </c>
      <c r="T7" s="322" t="s">
        <v>455</v>
      </c>
      <c r="U7" s="322" t="s">
        <v>454</v>
      </c>
      <c r="V7" s="322" t="s">
        <v>451</v>
      </c>
      <c r="AA7" s="322">
        <v>9</v>
      </c>
    </row>
    <row r="8" spans="1:27" ht="31.2" x14ac:dyDescent="0.6">
      <c r="A8" s="323" t="s">
        <v>79</v>
      </c>
      <c r="B8" s="322">
        <v>313</v>
      </c>
      <c r="C8" s="322">
        <v>90.81</v>
      </c>
      <c r="D8" s="322">
        <v>63.32</v>
      </c>
      <c r="E8" s="322">
        <v>934</v>
      </c>
      <c r="F8" s="322" t="s">
        <v>457</v>
      </c>
      <c r="G8" s="322">
        <v>1543</v>
      </c>
      <c r="H8" s="322" t="s">
        <v>458</v>
      </c>
      <c r="M8" s="322" t="s">
        <v>450</v>
      </c>
      <c r="N8" s="322" t="s">
        <v>451</v>
      </c>
      <c r="O8" s="322" t="s">
        <v>452</v>
      </c>
      <c r="P8" s="322" t="s">
        <v>451</v>
      </c>
      <c r="Q8" s="322" t="s">
        <v>453</v>
      </c>
      <c r="R8" s="322" t="s">
        <v>454</v>
      </c>
      <c r="S8" s="322" t="s">
        <v>454</v>
      </c>
      <c r="T8" s="322" t="s">
        <v>455</v>
      </c>
      <c r="U8" s="322" t="s">
        <v>454</v>
      </c>
      <c r="V8" s="322" t="s">
        <v>451</v>
      </c>
      <c r="AA8" s="322">
        <v>8</v>
      </c>
    </row>
    <row r="9" spans="1:27" ht="31.2" x14ac:dyDescent="0.6">
      <c r="A9" s="323" t="s">
        <v>80</v>
      </c>
      <c r="B9" s="322">
        <v>934</v>
      </c>
      <c r="C9" s="322">
        <v>68.44</v>
      </c>
      <c r="D9" s="322">
        <v>70.44</v>
      </c>
      <c r="E9" s="322">
        <v>2808</v>
      </c>
      <c r="F9" s="322" t="s">
        <v>449</v>
      </c>
      <c r="M9" s="322" t="s">
        <v>450</v>
      </c>
      <c r="N9" s="322" t="s">
        <v>451</v>
      </c>
      <c r="O9" s="322" t="s">
        <v>452</v>
      </c>
      <c r="P9" s="322" t="s">
        <v>451</v>
      </c>
      <c r="Q9" s="322" t="s">
        <v>453</v>
      </c>
      <c r="R9" s="322" t="s">
        <v>454</v>
      </c>
      <c r="S9" s="322" t="s">
        <v>454</v>
      </c>
      <c r="T9" s="322" t="s">
        <v>455</v>
      </c>
      <c r="U9" s="322" t="s">
        <v>454</v>
      </c>
      <c r="V9" s="322" t="s">
        <v>451</v>
      </c>
      <c r="W9" s="322" t="s">
        <v>466</v>
      </c>
      <c r="X9" s="322" t="s">
        <v>451</v>
      </c>
      <c r="AA9" s="322">
        <v>9</v>
      </c>
    </row>
    <row r="10" spans="1:27" ht="31.2" x14ac:dyDescent="0.6">
      <c r="A10" s="323" t="s">
        <v>81</v>
      </c>
      <c r="B10" s="322">
        <v>834</v>
      </c>
      <c r="C10" s="322">
        <v>83.22</v>
      </c>
      <c r="D10" s="322">
        <v>64.16</v>
      </c>
      <c r="E10" s="322">
        <v>1237</v>
      </c>
      <c r="F10" s="322" t="s">
        <v>457</v>
      </c>
      <c r="G10" s="322">
        <v>1799</v>
      </c>
      <c r="H10" s="322" t="s">
        <v>458</v>
      </c>
      <c r="I10" s="322">
        <v>715</v>
      </c>
      <c r="J10" s="322" t="s">
        <v>86</v>
      </c>
      <c r="M10" s="322" t="s">
        <v>450</v>
      </c>
      <c r="N10" s="322" t="s">
        <v>451</v>
      </c>
      <c r="O10" s="322" t="s">
        <v>452</v>
      </c>
      <c r="P10" s="322" t="s">
        <v>451</v>
      </c>
      <c r="Q10" s="322" t="s">
        <v>453</v>
      </c>
      <c r="R10" s="322" t="s">
        <v>454</v>
      </c>
      <c r="S10" s="322" t="s">
        <v>454</v>
      </c>
      <c r="T10" s="322" t="s">
        <v>455</v>
      </c>
      <c r="U10" s="322" t="s">
        <v>454</v>
      </c>
      <c r="V10" s="322" t="s">
        <v>451</v>
      </c>
      <c r="AA10" s="322">
        <v>8</v>
      </c>
    </row>
    <row r="11" spans="1:27" ht="31.2" x14ac:dyDescent="0.6">
      <c r="A11" s="323" t="s">
        <v>82</v>
      </c>
      <c r="B11" s="322">
        <v>1279</v>
      </c>
      <c r="C11" s="322">
        <v>95.91</v>
      </c>
      <c r="D11" s="322">
        <v>68.64</v>
      </c>
      <c r="E11" s="322">
        <v>1088</v>
      </c>
      <c r="F11" s="322" t="s">
        <v>448</v>
      </c>
      <c r="M11" s="322" t="s">
        <v>450</v>
      </c>
      <c r="N11" s="322" t="s">
        <v>451</v>
      </c>
      <c r="O11" s="322" t="s">
        <v>452</v>
      </c>
      <c r="P11" s="322" t="s">
        <v>451</v>
      </c>
      <c r="Q11" s="322" t="s">
        <v>453</v>
      </c>
      <c r="R11" s="322" t="s">
        <v>454</v>
      </c>
      <c r="S11" s="322" t="s">
        <v>454</v>
      </c>
      <c r="T11" s="322" t="s">
        <v>455</v>
      </c>
      <c r="U11" s="322" t="s">
        <v>454</v>
      </c>
      <c r="V11" s="322" t="s">
        <v>451</v>
      </c>
      <c r="AA11" s="322">
        <v>4</v>
      </c>
    </row>
    <row r="12" spans="1:27" x14ac:dyDescent="0.6">
      <c r="A12" s="323" t="s">
        <v>83</v>
      </c>
      <c r="B12" s="322">
        <v>130</v>
      </c>
      <c r="C12" s="322">
        <v>82.79</v>
      </c>
      <c r="D12" s="322">
        <v>76.48</v>
      </c>
      <c r="E12" s="322">
        <v>3471</v>
      </c>
      <c r="F12" s="322" t="s">
        <v>449</v>
      </c>
      <c r="G12" s="322">
        <v>1933</v>
      </c>
      <c r="H12" s="322" t="s">
        <v>448</v>
      </c>
      <c r="M12" s="322" t="s">
        <v>450</v>
      </c>
      <c r="N12" s="322" t="s">
        <v>451</v>
      </c>
      <c r="O12" s="322" t="s">
        <v>452</v>
      </c>
      <c r="P12" s="322" t="s">
        <v>451</v>
      </c>
      <c r="Q12" s="322" t="s">
        <v>455</v>
      </c>
      <c r="R12" s="322" t="s">
        <v>454</v>
      </c>
      <c r="S12" s="322" t="s">
        <v>451</v>
      </c>
      <c r="AA12" s="322">
        <v>9</v>
      </c>
    </row>
    <row r="13" spans="1:27" ht="31.2" x14ac:dyDescent="0.6">
      <c r="A13" s="323" t="s">
        <v>84</v>
      </c>
      <c r="B13" s="322">
        <v>546</v>
      </c>
      <c r="C13" s="322">
        <v>81.27</v>
      </c>
      <c r="D13" s="322">
        <v>68.77</v>
      </c>
      <c r="E13" s="322">
        <v>69</v>
      </c>
      <c r="F13" s="322" t="s">
        <v>85</v>
      </c>
      <c r="G13" s="322">
        <v>2625</v>
      </c>
      <c r="H13" s="322" t="s">
        <v>449</v>
      </c>
      <c r="M13" s="322" t="s">
        <v>450</v>
      </c>
      <c r="N13" s="322" t="s">
        <v>451</v>
      </c>
      <c r="O13" s="322" t="s">
        <v>452</v>
      </c>
      <c r="P13" s="322" t="s">
        <v>451</v>
      </c>
      <c r="Q13" s="322" t="s">
        <v>453</v>
      </c>
      <c r="R13" s="322" t="s">
        <v>454</v>
      </c>
      <c r="S13" s="322" t="s">
        <v>454</v>
      </c>
      <c r="T13" s="322" t="s">
        <v>455</v>
      </c>
      <c r="U13" s="322" t="s">
        <v>454</v>
      </c>
      <c r="V13" s="322" t="s">
        <v>451</v>
      </c>
      <c r="AA13" s="322">
        <v>9</v>
      </c>
    </row>
    <row r="14" spans="1:27" ht="31.2" x14ac:dyDescent="0.6">
      <c r="A14" s="323" t="s">
        <v>85</v>
      </c>
      <c r="B14" s="322">
        <v>1454</v>
      </c>
      <c r="C14" s="322">
        <v>81.7</v>
      </c>
      <c r="D14" s="322">
        <v>69.39</v>
      </c>
      <c r="E14" s="322">
        <v>2695</v>
      </c>
      <c r="F14" s="322" t="s">
        <v>449</v>
      </c>
      <c r="M14" s="322" t="s">
        <v>450</v>
      </c>
      <c r="N14" s="322" t="s">
        <v>451</v>
      </c>
      <c r="O14" s="322" t="s">
        <v>452</v>
      </c>
      <c r="P14" s="322" t="s">
        <v>451</v>
      </c>
      <c r="Q14" s="322" t="s">
        <v>453</v>
      </c>
      <c r="R14" s="322" t="s">
        <v>454</v>
      </c>
      <c r="S14" s="322" t="s">
        <v>454</v>
      </c>
      <c r="T14" s="322" t="s">
        <v>455</v>
      </c>
      <c r="U14" s="322" t="s">
        <v>454</v>
      </c>
      <c r="V14" s="322" t="s">
        <v>451</v>
      </c>
      <c r="AA14" s="322">
        <v>9</v>
      </c>
    </row>
    <row r="15" spans="1:27" ht="46.8" x14ac:dyDescent="0.6">
      <c r="A15" s="323" t="s">
        <v>86</v>
      </c>
      <c r="B15" s="322">
        <v>6699</v>
      </c>
      <c r="C15" s="322">
        <v>68.52</v>
      </c>
      <c r="D15" s="322">
        <v>63.75</v>
      </c>
      <c r="E15" s="322">
        <v>2096</v>
      </c>
      <c r="F15" s="322" t="s">
        <v>449</v>
      </c>
      <c r="M15" s="322" t="s">
        <v>450</v>
      </c>
      <c r="N15" s="322" t="s">
        <v>451</v>
      </c>
      <c r="O15" s="322" t="s">
        <v>452</v>
      </c>
      <c r="P15" s="322" t="s">
        <v>451</v>
      </c>
      <c r="Q15" s="322" t="s">
        <v>453</v>
      </c>
      <c r="R15" s="322" t="s">
        <v>454</v>
      </c>
      <c r="S15" s="322" t="s">
        <v>454</v>
      </c>
      <c r="T15" s="322" t="s">
        <v>473</v>
      </c>
      <c r="U15" s="322" t="s">
        <v>451</v>
      </c>
      <c r="V15" s="322" t="s">
        <v>451</v>
      </c>
      <c r="W15" s="322" t="s">
        <v>474</v>
      </c>
      <c r="X15" s="322" t="s">
        <v>451</v>
      </c>
      <c r="Y15" s="322" t="s">
        <v>475</v>
      </c>
      <c r="Z15" s="322" t="s">
        <v>451</v>
      </c>
      <c r="AA15" s="322">
        <v>9</v>
      </c>
    </row>
    <row r="16" spans="1:27" ht="31.2" x14ac:dyDescent="0.6">
      <c r="A16" s="323" t="s">
        <v>87</v>
      </c>
      <c r="B16" s="322">
        <v>455</v>
      </c>
      <c r="C16" s="322">
        <v>69.87</v>
      </c>
      <c r="D16" s="322">
        <v>62.85</v>
      </c>
      <c r="E16" s="322">
        <v>1982</v>
      </c>
      <c r="F16" s="322" t="s">
        <v>449</v>
      </c>
      <c r="M16" s="322" t="s">
        <v>450</v>
      </c>
      <c r="N16" s="322" t="s">
        <v>451</v>
      </c>
      <c r="O16" s="322" t="s">
        <v>452</v>
      </c>
      <c r="P16" s="322" t="s">
        <v>451</v>
      </c>
      <c r="Q16" s="322" t="s">
        <v>453</v>
      </c>
      <c r="R16" s="322" t="s">
        <v>454</v>
      </c>
      <c r="S16" s="322" t="s">
        <v>454</v>
      </c>
      <c r="T16" s="322" t="s">
        <v>455</v>
      </c>
      <c r="U16" s="322" t="s">
        <v>454</v>
      </c>
      <c r="V16" s="322" t="s">
        <v>451</v>
      </c>
      <c r="AA16" s="322">
        <v>9</v>
      </c>
    </row>
    <row r="17" spans="1:27" x14ac:dyDescent="0.6">
      <c r="A17" s="323" t="s">
        <v>88</v>
      </c>
      <c r="B17" s="322">
        <v>771</v>
      </c>
      <c r="C17" s="322">
        <v>89.81</v>
      </c>
      <c r="D17" s="322">
        <v>68.53</v>
      </c>
      <c r="E17" s="322">
        <v>1307</v>
      </c>
      <c r="F17" s="322" t="s">
        <v>448</v>
      </c>
      <c r="M17" s="322" t="s">
        <v>450</v>
      </c>
      <c r="N17" s="322" t="s">
        <v>451</v>
      </c>
      <c r="O17" s="322" t="s">
        <v>452</v>
      </c>
      <c r="P17" s="322" t="s">
        <v>451</v>
      </c>
      <c r="Q17" s="322" t="s">
        <v>455</v>
      </c>
      <c r="R17" s="322" t="s">
        <v>454</v>
      </c>
      <c r="S17" s="322" t="s">
        <v>451</v>
      </c>
      <c r="AA17" s="322">
        <v>4</v>
      </c>
    </row>
    <row r="18" spans="1:27" ht="35.25" customHeight="1" x14ac:dyDescent="0.6">
      <c r="A18" s="323" t="s">
        <v>89</v>
      </c>
      <c r="B18" s="322">
        <v>1450</v>
      </c>
      <c r="C18" s="322">
        <v>115.33</v>
      </c>
      <c r="D18" s="322">
        <v>67.819999999999993</v>
      </c>
      <c r="E18" s="322">
        <v>599</v>
      </c>
      <c r="F18" s="322" t="s">
        <v>448</v>
      </c>
      <c r="M18" s="322" t="s">
        <v>450</v>
      </c>
      <c r="N18" s="322" t="s">
        <v>451</v>
      </c>
      <c r="O18" s="322" t="s">
        <v>452</v>
      </c>
      <c r="P18" s="322" t="s">
        <v>451</v>
      </c>
      <c r="Q18" s="322" t="s">
        <v>453</v>
      </c>
      <c r="R18" s="322" t="s">
        <v>454</v>
      </c>
      <c r="S18" s="322" t="s">
        <v>454</v>
      </c>
      <c r="T18" s="322" t="s">
        <v>455</v>
      </c>
      <c r="U18" s="322" t="s">
        <v>454</v>
      </c>
      <c r="V18" s="322" t="s">
        <v>451</v>
      </c>
      <c r="AA18" s="322">
        <v>4</v>
      </c>
    </row>
    <row r="19" spans="1:27" ht="31.2" x14ac:dyDescent="0.6">
      <c r="A19" s="323" t="s">
        <v>90</v>
      </c>
      <c r="B19" s="322">
        <v>1425</v>
      </c>
      <c r="C19" s="322">
        <v>65.680000000000007</v>
      </c>
      <c r="D19" s="322">
        <v>66.14</v>
      </c>
      <c r="E19" s="322">
        <v>2390</v>
      </c>
      <c r="F19" s="322" t="s">
        <v>449</v>
      </c>
      <c r="M19" s="322" t="s">
        <v>450</v>
      </c>
      <c r="N19" s="322" t="s">
        <v>451</v>
      </c>
      <c r="O19" s="322" t="s">
        <v>452</v>
      </c>
      <c r="P19" s="322" t="s">
        <v>451</v>
      </c>
      <c r="Q19" s="322" t="s">
        <v>453</v>
      </c>
      <c r="R19" s="322" t="s">
        <v>454</v>
      </c>
      <c r="S19" s="322" t="s">
        <v>454</v>
      </c>
      <c r="T19" s="322" t="s">
        <v>455</v>
      </c>
      <c r="U19" s="322" t="s">
        <v>454</v>
      </c>
      <c r="V19" s="322" t="s">
        <v>451</v>
      </c>
      <c r="AA19" s="322">
        <v>9</v>
      </c>
    </row>
    <row r="20" spans="1:27" ht="31.2" x14ac:dyDescent="0.6">
      <c r="A20" s="323" t="s">
        <v>91</v>
      </c>
      <c r="B20" s="322">
        <v>1549</v>
      </c>
      <c r="C20" s="322">
        <v>77.8</v>
      </c>
      <c r="D20" s="322">
        <v>72.69</v>
      </c>
      <c r="E20" s="322">
        <v>3045</v>
      </c>
      <c r="F20" s="322" t="s">
        <v>449</v>
      </c>
      <c r="M20" s="322" t="s">
        <v>450</v>
      </c>
      <c r="N20" s="322" t="s">
        <v>451</v>
      </c>
      <c r="O20" s="322" t="s">
        <v>452</v>
      </c>
      <c r="P20" s="322" t="s">
        <v>451</v>
      </c>
      <c r="Q20" s="322" t="s">
        <v>453</v>
      </c>
      <c r="R20" s="322" t="s">
        <v>454</v>
      </c>
      <c r="S20" s="322" t="s">
        <v>454</v>
      </c>
      <c r="T20" s="322" t="s">
        <v>455</v>
      </c>
      <c r="U20" s="322" t="s">
        <v>454</v>
      </c>
      <c r="V20" s="322" t="s">
        <v>451</v>
      </c>
      <c r="AA20" s="322">
        <v>9</v>
      </c>
    </row>
    <row r="21" spans="1:27" ht="31.2" x14ac:dyDescent="0.6">
      <c r="A21" s="323" t="s">
        <v>92</v>
      </c>
      <c r="B21" s="322">
        <v>520</v>
      </c>
      <c r="C21" s="322">
        <v>63.88</v>
      </c>
      <c r="D21" s="322">
        <v>67.569999999999993</v>
      </c>
      <c r="E21" s="322">
        <v>2562</v>
      </c>
      <c r="F21" s="322" t="s">
        <v>449</v>
      </c>
      <c r="M21" s="322" t="s">
        <v>450</v>
      </c>
      <c r="N21" s="322" t="s">
        <v>451</v>
      </c>
      <c r="O21" s="322" t="s">
        <v>452</v>
      </c>
      <c r="P21" s="322" t="s">
        <v>451</v>
      </c>
      <c r="Q21" s="322" t="s">
        <v>453</v>
      </c>
      <c r="R21" s="322" t="s">
        <v>454</v>
      </c>
      <c r="S21" s="322" t="s">
        <v>454</v>
      </c>
      <c r="T21" s="322" t="s">
        <v>455</v>
      </c>
      <c r="U21" s="322" t="s">
        <v>454</v>
      </c>
      <c r="V21" s="322" t="s">
        <v>451</v>
      </c>
      <c r="AA21" s="322">
        <v>9</v>
      </c>
    </row>
    <row r="22" spans="1:27" ht="31.2" x14ac:dyDescent="0.6">
      <c r="A22" s="323" t="s">
        <v>93</v>
      </c>
      <c r="B22" s="322">
        <v>2577</v>
      </c>
      <c r="C22" s="322">
        <v>92.5</v>
      </c>
      <c r="D22" s="322">
        <v>62.48</v>
      </c>
      <c r="E22" s="322">
        <v>1470</v>
      </c>
      <c r="F22" s="322" t="s">
        <v>458</v>
      </c>
      <c r="M22" s="322" t="s">
        <v>450</v>
      </c>
      <c r="N22" s="322" t="s">
        <v>451</v>
      </c>
      <c r="O22" s="322" t="s">
        <v>452</v>
      </c>
      <c r="P22" s="322" t="s">
        <v>451</v>
      </c>
      <c r="Q22" s="322" t="s">
        <v>453</v>
      </c>
      <c r="R22" s="322" t="s">
        <v>454</v>
      </c>
      <c r="S22" s="322" t="s">
        <v>454</v>
      </c>
      <c r="T22" s="322" t="s">
        <v>455</v>
      </c>
      <c r="U22" s="322" t="s">
        <v>454</v>
      </c>
      <c r="V22" s="322" t="s">
        <v>451</v>
      </c>
      <c r="AA22" s="322">
        <v>8</v>
      </c>
    </row>
    <row r="23" spans="1:27" ht="31.2" x14ac:dyDescent="0.6">
      <c r="A23" s="323" t="s">
        <v>94</v>
      </c>
      <c r="B23" s="322">
        <v>945</v>
      </c>
      <c r="C23" s="322">
        <v>86.25</v>
      </c>
      <c r="D23" s="322">
        <v>66.56</v>
      </c>
      <c r="E23" s="322">
        <v>1952</v>
      </c>
      <c r="F23" s="322" t="s">
        <v>458</v>
      </c>
      <c r="G23" s="322">
        <v>1345</v>
      </c>
      <c r="H23" s="322" t="s">
        <v>457</v>
      </c>
      <c r="M23" s="322" t="s">
        <v>450</v>
      </c>
      <c r="N23" s="322" t="s">
        <v>451</v>
      </c>
      <c r="O23" s="322" t="s">
        <v>452</v>
      </c>
      <c r="P23" s="322" t="s">
        <v>451</v>
      </c>
      <c r="Q23" s="322" t="s">
        <v>453</v>
      </c>
      <c r="R23" s="322" t="s">
        <v>454</v>
      </c>
      <c r="S23" s="322" t="s">
        <v>454</v>
      </c>
      <c r="T23" s="322" t="s">
        <v>455</v>
      </c>
      <c r="U23" s="322" t="s">
        <v>454</v>
      </c>
      <c r="V23" s="322" t="s">
        <v>451</v>
      </c>
      <c r="AA23" s="322">
        <v>8</v>
      </c>
    </row>
    <row r="24" spans="1:27" x14ac:dyDescent="0.6">
      <c r="A24" s="323" t="s">
        <v>95</v>
      </c>
      <c r="B24" s="322">
        <v>214</v>
      </c>
      <c r="C24" s="322">
        <v>94.91</v>
      </c>
      <c r="D24" s="322">
        <v>74.7</v>
      </c>
      <c r="E24" s="322">
        <v>3396</v>
      </c>
      <c r="F24" s="322" t="s">
        <v>449</v>
      </c>
      <c r="G24" s="322">
        <v>1560</v>
      </c>
      <c r="H24" s="322" t="s">
        <v>448</v>
      </c>
      <c r="M24" s="322" t="s">
        <v>450</v>
      </c>
      <c r="N24" s="322" t="s">
        <v>451</v>
      </c>
      <c r="O24" s="322" t="s">
        <v>452</v>
      </c>
      <c r="P24" s="322" t="s">
        <v>451</v>
      </c>
      <c r="Q24" s="322" t="s">
        <v>455</v>
      </c>
      <c r="R24" s="322" t="s">
        <v>454</v>
      </c>
      <c r="S24" s="322" t="s">
        <v>451</v>
      </c>
      <c r="T24" s="322" t="s">
        <v>486</v>
      </c>
      <c r="U24" s="322" t="s">
        <v>454</v>
      </c>
      <c r="V24" s="322" t="s">
        <v>451</v>
      </c>
      <c r="AA24" s="322">
        <v>9</v>
      </c>
    </row>
    <row r="25" spans="1:27" ht="31.2" x14ac:dyDescent="0.6">
      <c r="A25" s="323" t="s">
        <v>96</v>
      </c>
      <c r="B25" s="322">
        <v>812</v>
      </c>
      <c r="C25" s="322">
        <v>79.209999999999994</v>
      </c>
      <c r="D25" s="322">
        <v>56.59</v>
      </c>
      <c r="E25" s="322">
        <v>1271</v>
      </c>
      <c r="F25" s="322" t="s">
        <v>449</v>
      </c>
      <c r="M25" s="322" t="s">
        <v>450</v>
      </c>
      <c r="N25" s="322" t="s">
        <v>451</v>
      </c>
      <c r="O25" s="322" t="s">
        <v>452</v>
      </c>
      <c r="P25" s="322" t="s">
        <v>451</v>
      </c>
      <c r="Q25" s="322" t="s">
        <v>453</v>
      </c>
      <c r="R25" s="322" t="s">
        <v>454</v>
      </c>
      <c r="S25" s="322" t="s">
        <v>454</v>
      </c>
      <c r="T25" s="322" t="s">
        <v>455</v>
      </c>
      <c r="U25" s="322" t="s">
        <v>454</v>
      </c>
      <c r="V25" s="322" t="s">
        <v>451</v>
      </c>
      <c r="AA25" s="322">
        <v>9</v>
      </c>
    </row>
    <row r="26" spans="1:27" ht="31.2" x14ac:dyDescent="0.6">
      <c r="A26" s="323" t="s">
        <v>97</v>
      </c>
      <c r="B26" s="322">
        <v>899</v>
      </c>
      <c r="C26" s="322">
        <v>93.5</v>
      </c>
      <c r="D26" s="322">
        <v>69.55</v>
      </c>
      <c r="E26" s="322">
        <v>1219</v>
      </c>
      <c r="F26" s="322" t="s">
        <v>448</v>
      </c>
      <c r="M26" s="322" t="s">
        <v>450</v>
      </c>
      <c r="N26" s="322" t="s">
        <v>451</v>
      </c>
      <c r="O26" s="322" t="s">
        <v>452</v>
      </c>
      <c r="P26" s="322" t="s">
        <v>451</v>
      </c>
      <c r="Q26" s="322" t="s">
        <v>453</v>
      </c>
      <c r="R26" s="322" t="s">
        <v>454</v>
      </c>
      <c r="S26" s="322" t="s">
        <v>454</v>
      </c>
      <c r="T26" s="322" t="s">
        <v>455</v>
      </c>
      <c r="U26" s="322" t="s">
        <v>454</v>
      </c>
      <c r="V26" s="322" t="s">
        <v>451</v>
      </c>
      <c r="AA26" s="322">
        <v>4</v>
      </c>
    </row>
    <row r="27" spans="1:27" x14ac:dyDescent="0.6">
      <c r="A27" s="323" t="s">
        <v>98</v>
      </c>
      <c r="B27" s="322">
        <v>407</v>
      </c>
      <c r="C27" s="322">
        <v>92.88</v>
      </c>
      <c r="D27" s="322">
        <v>62.26</v>
      </c>
      <c r="E27" s="322">
        <v>72</v>
      </c>
      <c r="F27" s="322" t="s">
        <v>490</v>
      </c>
      <c r="G27" s="322">
        <v>1402</v>
      </c>
      <c r="H27" s="322" t="s">
        <v>458</v>
      </c>
      <c r="I27" s="322">
        <v>783</v>
      </c>
      <c r="J27" s="322" t="s">
        <v>457</v>
      </c>
      <c r="M27" s="322" t="s">
        <v>450</v>
      </c>
      <c r="N27" s="322" t="s">
        <v>451</v>
      </c>
      <c r="O27" s="322" t="s">
        <v>452</v>
      </c>
      <c r="P27" s="322" t="s">
        <v>451</v>
      </c>
      <c r="Q27" s="322" t="s">
        <v>455</v>
      </c>
      <c r="R27" s="322" t="s">
        <v>454</v>
      </c>
      <c r="S27" s="322" t="s">
        <v>451</v>
      </c>
      <c r="AA27" s="322">
        <v>8</v>
      </c>
    </row>
    <row r="28" spans="1:27" x14ac:dyDescent="0.6">
      <c r="A28" s="327" t="s">
        <v>227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  <c r="V28" s="330"/>
      <c r="W28" s="330"/>
      <c r="X28" s="330"/>
      <c r="Y28" s="330"/>
      <c r="Z28" s="330"/>
      <c r="AA28" s="330"/>
    </row>
    <row r="29" spans="1:27" ht="46.8" x14ac:dyDescent="0.6">
      <c r="A29" s="323" t="s">
        <v>100</v>
      </c>
      <c r="B29" s="322">
        <v>615</v>
      </c>
      <c r="C29" s="322">
        <v>78.14</v>
      </c>
      <c r="D29" s="322">
        <v>60.85</v>
      </c>
      <c r="E29" s="322">
        <v>1850</v>
      </c>
      <c r="F29" s="322" t="s">
        <v>492</v>
      </c>
      <c r="M29" s="322" t="s">
        <v>493</v>
      </c>
      <c r="N29" s="322" t="s">
        <v>494</v>
      </c>
      <c r="O29" s="322" t="s">
        <v>452</v>
      </c>
      <c r="P29" s="322" t="s">
        <v>494</v>
      </c>
      <c r="Q29" s="322" t="s">
        <v>453</v>
      </c>
      <c r="R29" s="322" t="s">
        <v>454</v>
      </c>
      <c r="S29" s="322" t="s">
        <v>454</v>
      </c>
      <c r="T29" s="322" t="s">
        <v>495</v>
      </c>
      <c r="U29" s="322" t="s">
        <v>454</v>
      </c>
      <c r="V29" s="322" t="s">
        <v>454</v>
      </c>
      <c r="AA29" s="322">
        <v>4</v>
      </c>
    </row>
    <row r="30" spans="1:27" ht="31.2" x14ac:dyDescent="0.6">
      <c r="A30" s="323" t="s">
        <v>101</v>
      </c>
      <c r="B30" s="322">
        <v>195</v>
      </c>
      <c r="C30" s="322">
        <v>69.58</v>
      </c>
      <c r="D30" s="322">
        <v>59.3</v>
      </c>
      <c r="E30" s="322">
        <v>1542</v>
      </c>
      <c r="F30" s="322" t="s">
        <v>492</v>
      </c>
      <c r="M30" s="322" t="s">
        <v>493</v>
      </c>
      <c r="N30" s="322" t="s">
        <v>494</v>
      </c>
      <c r="O30" s="322" t="s">
        <v>452</v>
      </c>
      <c r="P30" s="322" t="s">
        <v>494</v>
      </c>
      <c r="Q30" s="322" t="s">
        <v>495</v>
      </c>
      <c r="R30" s="322" t="s">
        <v>454</v>
      </c>
      <c r="S30" s="322" t="s">
        <v>454</v>
      </c>
      <c r="AA30" s="322">
        <v>4</v>
      </c>
    </row>
    <row r="31" spans="1:27" ht="78" x14ac:dyDescent="0.6">
      <c r="A31" s="323" t="s">
        <v>102</v>
      </c>
      <c r="B31" s="322">
        <v>118</v>
      </c>
      <c r="C31" s="322">
        <v>57.24</v>
      </c>
      <c r="D31" s="322">
        <v>51.48</v>
      </c>
      <c r="E31" s="322">
        <v>357</v>
      </c>
      <c r="F31" s="322" t="s">
        <v>498</v>
      </c>
      <c r="G31" s="322">
        <v>300</v>
      </c>
      <c r="H31" s="322" t="s">
        <v>499</v>
      </c>
      <c r="I31" s="322">
        <v>36</v>
      </c>
      <c r="J31" s="322" t="s">
        <v>500</v>
      </c>
      <c r="M31" s="322" t="s">
        <v>501</v>
      </c>
      <c r="N31" s="322" t="s">
        <v>494</v>
      </c>
      <c r="O31" s="322" t="s">
        <v>452</v>
      </c>
      <c r="P31" s="322" t="s">
        <v>502</v>
      </c>
      <c r="Q31" s="322" t="s">
        <v>503</v>
      </c>
      <c r="R31" s="322" t="s">
        <v>451</v>
      </c>
      <c r="S31" s="322" t="s">
        <v>451</v>
      </c>
      <c r="AA31" s="322">
        <v>3</v>
      </c>
    </row>
    <row r="32" spans="1:27" ht="109.2" x14ac:dyDescent="0.6">
      <c r="A32" s="323" t="s">
        <v>103</v>
      </c>
      <c r="B32" s="322">
        <v>251</v>
      </c>
      <c r="C32" s="322">
        <v>59.62</v>
      </c>
      <c r="D32" s="322">
        <v>50.47</v>
      </c>
      <c r="E32" s="322">
        <v>156</v>
      </c>
      <c r="F32" s="322" t="s">
        <v>498</v>
      </c>
      <c r="M32" s="322" t="s">
        <v>505</v>
      </c>
      <c r="N32" s="322" t="s">
        <v>494</v>
      </c>
      <c r="O32" s="322" t="s">
        <v>452</v>
      </c>
      <c r="P32" s="322" t="s">
        <v>494</v>
      </c>
      <c r="Q32" s="322" t="s">
        <v>506</v>
      </c>
      <c r="R32" s="322" t="s">
        <v>454</v>
      </c>
      <c r="S32" s="322" t="s">
        <v>451</v>
      </c>
      <c r="AA32" s="322">
        <v>3</v>
      </c>
    </row>
    <row r="33" spans="1:27" ht="46.8" x14ac:dyDescent="0.6">
      <c r="A33" s="323" t="s">
        <v>104</v>
      </c>
      <c r="B33" s="322">
        <v>1016</v>
      </c>
      <c r="C33" s="322">
        <v>60.69</v>
      </c>
      <c r="D33" s="322">
        <v>50.22</v>
      </c>
      <c r="E33" s="322">
        <v>82</v>
      </c>
      <c r="F33" s="322" t="s">
        <v>498</v>
      </c>
      <c r="M33" s="322" t="s">
        <v>508</v>
      </c>
      <c r="N33" s="322" t="s">
        <v>494</v>
      </c>
      <c r="O33" s="322" t="s">
        <v>452</v>
      </c>
      <c r="P33" s="322" t="s">
        <v>494</v>
      </c>
      <c r="Q33" s="322" t="s">
        <v>453</v>
      </c>
      <c r="R33" s="322" t="s">
        <v>454</v>
      </c>
      <c r="S33" s="322" t="s">
        <v>454</v>
      </c>
      <c r="T33" s="322" t="s">
        <v>509</v>
      </c>
      <c r="U33" s="322" t="s">
        <v>454</v>
      </c>
      <c r="V33" s="322" t="s">
        <v>451</v>
      </c>
      <c r="AA33" s="322">
        <v>3</v>
      </c>
    </row>
    <row r="34" spans="1:27" ht="46.8" x14ac:dyDescent="0.6">
      <c r="A34" s="323" t="s">
        <v>105</v>
      </c>
      <c r="B34" s="322">
        <v>261</v>
      </c>
      <c r="C34" s="322">
        <v>59.48</v>
      </c>
      <c r="D34" s="322">
        <v>50.5</v>
      </c>
      <c r="E34" s="322">
        <v>156</v>
      </c>
      <c r="F34" s="322" t="s">
        <v>511</v>
      </c>
      <c r="M34" s="322" t="s">
        <v>508</v>
      </c>
      <c r="N34" s="322" t="s">
        <v>494</v>
      </c>
      <c r="O34" s="322" t="s">
        <v>452</v>
      </c>
      <c r="P34" s="322" t="s">
        <v>494</v>
      </c>
      <c r="Q34" s="322" t="s">
        <v>512</v>
      </c>
      <c r="R34" s="322" t="s">
        <v>451</v>
      </c>
      <c r="S34" s="322" t="s">
        <v>451</v>
      </c>
      <c r="T34" s="322" t="s">
        <v>513</v>
      </c>
      <c r="U34" s="322" t="s">
        <v>451</v>
      </c>
      <c r="V34" s="322" t="s">
        <v>451</v>
      </c>
      <c r="AA34" s="322">
        <v>3</v>
      </c>
    </row>
    <row r="35" spans="1:27" ht="46.8" x14ac:dyDescent="0.6">
      <c r="A35" s="323" t="s">
        <v>106</v>
      </c>
      <c r="B35" s="322">
        <v>1597</v>
      </c>
      <c r="C35" s="322">
        <v>78.17</v>
      </c>
      <c r="D35" s="322">
        <v>58.45</v>
      </c>
      <c r="E35" s="322">
        <v>1471</v>
      </c>
      <c r="F35" s="322" t="s">
        <v>492</v>
      </c>
      <c r="M35" s="322" t="s">
        <v>493</v>
      </c>
      <c r="N35" s="322" t="s">
        <v>494</v>
      </c>
      <c r="O35" s="322" t="s">
        <v>452</v>
      </c>
      <c r="P35" s="322" t="s">
        <v>494</v>
      </c>
      <c r="Q35" s="322" t="s">
        <v>453</v>
      </c>
      <c r="R35" s="322" t="s">
        <v>454</v>
      </c>
      <c r="S35" s="322" t="s">
        <v>454</v>
      </c>
      <c r="T35" s="322" t="s">
        <v>495</v>
      </c>
      <c r="U35" s="322" t="s">
        <v>454</v>
      </c>
      <c r="V35" s="322" t="s">
        <v>454</v>
      </c>
      <c r="AA35" s="322">
        <v>4</v>
      </c>
    </row>
    <row r="36" spans="1:27" ht="31.2" x14ac:dyDescent="0.6">
      <c r="A36" s="323" t="s">
        <v>107</v>
      </c>
      <c r="B36" s="322">
        <v>370</v>
      </c>
      <c r="C36" s="322">
        <v>77.87</v>
      </c>
      <c r="D36" s="322">
        <v>62.41</v>
      </c>
      <c r="E36" s="322">
        <v>2000</v>
      </c>
      <c r="F36" s="322" t="s">
        <v>492</v>
      </c>
      <c r="M36" s="322" t="s">
        <v>493</v>
      </c>
      <c r="N36" s="322" t="s">
        <v>494</v>
      </c>
      <c r="O36" s="322" t="s">
        <v>452</v>
      </c>
      <c r="P36" s="322" t="s">
        <v>494</v>
      </c>
      <c r="Q36" s="322" t="s">
        <v>495</v>
      </c>
      <c r="R36" s="322" t="s">
        <v>454</v>
      </c>
      <c r="S36" s="322" t="s">
        <v>454</v>
      </c>
      <c r="AA36" s="322">
        <v>4</v>
      </c>
    </row>
    <row r="37" spans="1:27" ht="46.8" x14ac:dyDescent="0.6">
      <c r="A37" s="323" t="s">
        <v>108</v>
      </c>
      <c r="B37" s="322">
        <v>874</v>
      </c>
      <c r="C37" s="322">
        <v>65.97</v>
      </c>
      <c r="D37" s="322">
        <v>58.7</v>
      </c>
      <c r="E37" s="322">
        <v>1688</v>
      </c>
      <c r="F37" s="322" t="s">
        <v>492</v>
      </c>
      <c r="M37" s="322" t="s">
        <v>493</v>
      </c>
      <c r="N37" s="322" t="s">
        <v>494</v>
      </c>
      <c r="O37" s="322" t="s">
        <v>452</v>
      </c>
      <c r="P37" s="322" t="s">
        <v>494</v>
      </c>
      <c r="Q37" s="322" t="s">
        <v>453</v>
      </c>
      <c r="R37" s="322" t="s">
        <v>454</v>
      </c>
      <c r="S37" s="322" t="s">
        <v>454</v>
      </c>
      <c r="T37" s="322" t="s">
        <v>495</v>
      </c>
      <c r="U37" s="322" t="s">
        <v>454</v>
      </c>
      <c r="V37" s="322" t="s">
        <v>454</v>
      </c>
      <c r="AA37" s="322">
        <v>4</v>
      </c>
    </row>
    <row r="38" spans="1:27" ht="46.8" x14ac:dyDescent="0.6">
      <c r="A38" s="323" t="s">
        <v>109</v>
      </c>
      <c r="B38" s="322">
        <v>696</v>
      </c>
      <c r="C38" s="322">
        <v>71.930000000000007</v>
      </c>
      <c r="D38" s="322">
        <v>61.59</v>
      </c>
      <c r="E38" s="322">
        <v>1774</v>
      </c>
      <c r="F38" s="322" t="s">
        <v>492</v>
      </c>
      <c r="M38" s="322" t="s">
        <v>493</v>
      </c>
      <c r="N38" s="322" t="s">
        <v>494</v>
      </c>
      <c r="O38" s="322" t="s">
        <v>452</v>
      </c>
      <c r="P38" s="322" t="s">
        <v>494</v>
      </c>
      <c r="Q38" s="322" t="s">
        <v>453</v>
      </c>
      <c r="R38" s="322" t="s">
        <v>454</v>
      </c>
      <c r="S38" s="322" t="s">
        <v>454</v>
      </c>
      <c r="T38" s="322" t="s">
        <v>495</v>
      </c>
      <c r="U38" s="322" t="s">
        <v>454</v>
      </c>
      <c r="V38" s="322" t="s">
        <v>454</v>
      </c>
      <c r="AA38" s="322">
        <v>4</v>
      </c>
    </row>
    <row r="39" spans="1:27" ht="46.8" x14ac:dyDescent="0.6">
      <c r="A39" s="323" t="s">
        <v>110</v>
      </c>
      <c r="B39" s="322">
        <v>549</v>
      </c>
      <c r="C39" s="322">
        <v>70.040000000000006</v>
      </c>
      <c r="D39" s="322">
        <v>60.04</v>
      </c>
      <c r="E39" s="322">
        <v>1617</v>
      </c>
      <c r="F39" s="322" t="s">
        <v>492</v>
      </c>
      <c r="M39" s="322" t="s">
        <v>493</v>
      </c>
      <c r="N39" s="322" t="s">
        <v>494</v>
      </c>
      <c r="O39" s="322" t="s">
        <v>452</v>
      </c>
      <c r="P39" s="322" t="s">
        <v>494</v>
      </c>
      <c r="Q39" s="322" t="s">
        <v>453</v>
      </c>
      <c r="R39" s="322" t="s">
        <v>454</v>
      </c>
      <c r="S39" s="322" t="s">
        <v>454</v>
      </c>
      <c r="T39" s="322" t="s">
        <v>495</v>
      </c>
      <c r="U39" s="322" t="s">
        <v>454</v>
      </c>
      <c r="V39" s="322" t="s">
        <v>454</v>
      </c>
      <c r="AA39" s="322">
        <v>4</v>
      </c>
    </row>
    <row r="40" spans="1:27" ht="62.4" x14ac:dyDescent="0.6">
      <c r="A40" s="323" t="s">
        <v>111</v>
      </c>
      <c r="B40" s="322">
        <v>138</v>
      </c>
      <c r="C40" s="322">
        <v>61.27</v>
      </c>
      <c r="D40" s="322">
        <v>50.19</v>
      </c>
      <c r="E40" s="322">
        <v>60</v>
      </c>
      <c r="F40" s="322" t="s">
        <v>520</v>
      </c>
      <c r="G40" s="322">
        <v>50</v>
      </c>
      <c r="H40" s="322" t="s">
        <v>521</v>
      </c>
      <c r="M40" s="322" t="s">
        <v>508</v>
      </c>
      <c r="N40" s="322" t="s">
        <v>494</v>
      </c>
      <c r="O40" s="322" t="s">
        <v>452</v>
      </c>
      <c r="P40" s="322" t="s">
        <v>522</v>
      </c>
      <c r="Q40" s="322" t="s">
        <v>523</v>
      </c>
      <c r="R40" s="322" t="s">
        <v>451</v>
      </c>
      <c r="S40" s="322" t="s">
        <v>451</v>
      </c>
      <c r="T40" s="322" t="s">
        <v>524</v>
      </c>
      <c r="U40" s="322" t="s">
        <v>451</v>
      </c>
      <c r="V40" s="322" t="s">
        <v>451</v>
      </c>
      <c r="AA40" s="322">
        <v>3</v>
      </c>
    </row>
    <row r="41" spans="1:27" ht="46.8" x14ac:dyDescent="0.6">
      <c r="A41" s="323" t="s">
        <v>112</v>
      </c>
      <c r="B41" s="322">
        <v>2375</v>
      </c>
      <c r="C41" s="322">
        <v>68.38</v>
      </c>
      <c r="D41" s="322">
        <v>58.14</v>
      </c>
      <c r="E41" s="322">
        <v>1431</v>
      </c>
      <c r="F41" s="322" t="s">
        <v>492</v>
      </c>
      <c r="M41" s="322" t="s">
        <v>450</v>
      </c>
      <c r="N41" s="322" t="s">
        <v>494</v>
      </c>
      <c r="O41" s="322" t="s">
        <v>452</v>
      </c>
      <c r="P41" s="322" t="s">
        <v>494</v>
      </c>
      <c r="Q41" s="322" t="s">
        <v>453</v>
      </c>
      <c r="R41" s="322" t="s">
        <v>454</v>
      </c>
      <c r="S41" s="322" t="s">
        <v>454</v>
      </c>
      <c r="T41" s="322" t="s">
        <v>495</v>
      </c>
      <c r="U41" s="322" t="s">
        <v>454</v>
      </c>
      <c r="V41" s="322" t="s">
        <v>454</v>
      </c>
      <c r="W41" s="322" t="s">
        <v>526</v>
      </c>
      <c r="X41" s="322" t="s">
        <v>451</v>
      </c>
      <c r="AA41" s="322">
        <v>4</v>
      </c>
    </row>
    <row r="42" spans="1:27" ht="46.8" x14ac:dyDescent="0.6">
      <c r="A42" s="323" t="s">
        <v>113</v>
      </c>
      <c r="B42" s="322">
        <v>1531</v>
      </c>
      <c r="C42" s="322">
        <v>77.739999999999995</v>
      </c>
      <c r="D42" s="322">
        <v>55.29</v>
      </c>
      <c r="E42" s="322">
        <v>1100</v>
      </c>
      <c r="F42" s="322" t="s">
        <v>492</v>
      </c>
      <c r="M42" s="322" t="s">
        <v>493</v>
      </c>
      <c r="N42" s="322" t="s">
        <v>494</v>
      </c>
      <c r="O42" s="322" t="s">
        <v>452</v>
      </c>
      <c r="P42" s="322" t="s">
        <v>494</v>
      </c>
      <c r="Q42" s="322" t="s">
        <v>453</v>
      </c>
      <c r="R42" s="322" t="s">
        <v>454</v>
      </c>
      <c r="S42" s="322" t="s">
        <v>454</v>
      </c>
      <c r="T42" s="322" t="s">
        <v>495</v>
      </c>
      <c r="U42" s="322" t="s">
        <v>454</v>
      </c>
      <c r="V42" s="322" t="s">
        <v>454</v>
      </c>
      <c r="AA42" s="322">
        <v>4</v>
      </c>
    </row>
    <row r="43" spans="1:27" ht="46.8" x14ac:dyDescent="0.6">
      <c r="A43" s="323" t="s">
        <v>114</v>
      </c>
      <c r="B43" s="322">
        <v>499</v>
      </c>
      <c r="C43" s="322">
        <v>58.98</v>
      </c>
      <c r="D43" s="322">
        <v>50.83</v>
      </c>
      <c r="E43" s="322">
        <v>212</v>
      </c>
      <c r="F43" s="322" t="s">
        <v>498</v>
      </c>
      <c r="M43" s="322" t="s">
        <v>508</v>
      </c>
      <c r="N43" s="322" t="s">
        <v>494</v>
      </c>
      <c r="O43" s="322" t="s">
        <v>452</v>
      </c>
      <c r="P43" s="322" t="s">
        <v>494</v>
      </c>
      <c r="Q43" s="322" t="s">
        <v>529</v>
      </c>
      <c r="R43" s="322" t="s">
        <v>451</v>
      </c>
      <c r="S43" s="322" t="s">
        <v>451</v>
      </c>
      <c r="AA43" s="322">
        <v>3</v>
      </c>
    </row>
    <row r="44" spans="1:27" ht="78" x14ac:dyDescent="0.6">
      <c r="A44" s="323" t="s">
        <v>115</v>
      </c>
      <c r="B44" s="322">
        <v>828</v>
      </c>
      <c r="C44" s="322">
        <v>57.2</v>
      </c>
      <c r="D44" s="322">
        <v>51.41</v>
      </c>
      <c r="E44" s="322">
        <v>357</v>
      </c>
      <c r="F44" s="322" t="s">
        <v>531</v>
      </c>
      <c r="G44" s="322">
        <v>36</v>
      </c>
      <c r="H44" s="322" t="s">
        <v>532</v>
      </c>
      <c r="M44" s="322" t="s">
        <v>533</v>
      </c>
      <c r="N44" s="322" t="s">
        <v>494</v>
      </c>
      <c r="O44" s="322" t="s">
        <v>452</v>
      </c>
      <c r="P44" s="322" t="s">
        <v>502</v>
      </c>
      <c r="Q44" s="322" t="s">
        <v>534</v>
      </c>
      <c r="R44" s="322" t="s">
        <v>451</v>
      </c>
      <c r="S44" s="322" t="s">
        <v>451</v>
      </c>
      <c r="AA44" s="322">
        <v>3</v>
      </c>
    </row>
    <row r="45" spans="1:27" ht="62.4" x14ac:dyDescent="0.6">
      <c r="A45" s="323" t="s">
        <v>116</v>
      </c>
      <c r="B45" s="322">
        <v>499</v>
      </c>
      <c r="C45" s="322">
        <v>59.07</v>
      </c>
      <c r="D45" s="322">
        <v>50.76</v>
      </c>
      <c r="E45" s="322">
        <v>212</v>
      </c>
      <c r="F45" s="322" t="s">
        <v>536</v>
      </c>
      <c r="G45" s="322">
        <v>9</v>
      </c>
      <c r="H45" s="322" t="s">
        <v>537</v>
      </c>
      <c r="M45" s="322" t="s">
        <v>538</v>
      </c>
      <c r="N45" s="322" t="s">
        <v>494</v>
      </c>
      <c r="O45" s="322" t="s">
        <v>452</v>
      </c>
      <c r="P45" s="322" t="s">
        <v>494</v>
      </c>
      <c r="Q45" s="322" t="s">
        <v>539</v>
      </c>
      <c r="R45" s="322" t="s">
        <v>451</v>
      </c>
      <c r="S45" s="322" t="s">
        <v>451</v>
      </c>
      <c r="AA45" s="322">
        <v>3</v>
      </c>
    </row>
    <row r="46" spans="1:27" ht="62.4" x14ac:dyDescent="0.6">
      <c r="A46" s="324" t="s">
        <v>117</v>
      </c>
      <c r="B46" s="322">
        <v>240</v>
      </c>
      <c r="C46" s="322">
        <v>64.349999999999994</v>
      </c>
      <c r="D46" s="322">
        <v>49.82</v>
      </c>
      <c r="E46" s="322">
        <v>71</v>
      </c>
      <c r="F46" s="322" t="s">
        <v>541</v>
      </c>
      <c r="M46" s="322" t="s">
        <v>542</v>
      </c>
      <c r="N46" s="322" t="s">
        <v>494</v>
      </c>
      <c r="O46" s="322" t="s">
        <v>452</v>
      </c>
      <c r="P46" s="322" t="s">
        <v>494</v>
      </c>
      <c r="Q46" s="322" t="s">
        <v>543</v>
      </c>
      <c r="R46" s="322" t="s">
        <v>451</v>
      </c>
      <c r="S46" s="322" t="s">
        <v>451</v>
      </c>
      <c r="AA46" s="322" t="s">
        <v>544</v>
      </c>
    </row>
    <row r="47" spans="1:27" ht="46.8" x14ac:dyDescent="0.6">
      <c r="A47" s="323" t="s">
        <v>118</v>
      </c>
      <c r="B47" s="322">
        <v>1692</v>
      </c>
      <c r="C47" s="322">
        <v>77.290000000000006</v>
      </c>
      <c r="D47" s="322">
        <v>60.04</v>
      </c>
      <c r="E47" s="322">
        <v>1612</v>
      </c>
      <c r="F47" s="322" t="s">
        <v>492</v>
      </c>
      <c r="M47" s="322" t="s">
        <v>493</v>
      </c>
      <c r="N47" s="322" t="s">
        <v>494</v>
      </c>
      <c r="O47" s="322" t="s">
        <v>452</v>
      </c>
      <c r="P47" s="322" t="s">
        <v>494</v>
      </c>
      <c r="Q47" s="322" t="s">
        <v>453</v>
      </c>
      <c r="R47" s="322" t="s">
        <v>454</v>
      </c>
      <c r="S47" s="322" t="s">
        <v>454</v>
      </c>
      <c r="T47" s="322" t="s">
        <v>495</v>
      </c>
      <c r="U47" s="322" t="s">
        <v>454</v>
      </c>
      <c r="V47" s="322" t="s">
        <v>454</v>
      </c>
      <c r="AA47" s="322">
        <v>4</v>
      </c>
    </row>
    <row r="48" spans="1:27" ht="31.2" x14ac:dyDescent="0.6">
      <c r="A48" s="323" t="s">
        <v>119</v>
      </c>
      <c r="B48" s="322">
        <v>376</v>
      </c>
      <c r="C48" s="322">
        <v>65.569999999999993</v>
      </c>
      <c r="D48" s="322">
        <v>61.04</v>
      </c>
      <c r="E48" s="322">
        <v>1732</v>
      </c>
      <c r="F48" s="322" t="s">
        <v>492</v>
      </c>
      <c r="M48" s="322" t="s">
        <v>493</v>
      </c>
      <c r="N48" s="322" t="s">
        <v>494</v>
      </c>
      <c r="O48" s="322" t="s">
        <v>452</v>
      </c>
      <c r="P48" s="322" t="s">
        <v>494</v>
      </c>
      <c r="Q48" s="322" t="s">
        <v>495</v>
      </c>
      <c r="R48" s="322" t="s">
        <v>454</v>
      </c>
      <c r="S48" s="322" t="s">
        <v>454</v>
      </c>
      <c r="AA48" s="322">
        <v>4</v>
      </c>
    </row>
    <row r="49" spans="1:27" ht="46.8" x14ac:dyDescent="0.6">
      <c r="A49" s="323" t="s">
        <v>120</v>
      </c>
      <c r="B49" s="322">
        <v>790</v>
      </c>
      <c r="C49" s="322">
        <v>58.45</v>
      </c>
      <c r="D49" s="322">
        <v>51.22</v>
      </c>
      <c r="E49" s="322">
        <v>249</v>
      </c>
      <c r="F49" s="322" t="s">
        <v>520</v>
      </c>
      <c r="M49" s="322" t="s">
        <v>508</v>
      </c>
      <c r="N49" s="322" t="s">
        <v>494</v>
      </c>
      <c r="O49" s="322" t="s">
        <v>452</v>
      </c>
      <c r="P49" s="322" t="s">
        <v>494</v>
      </c>
      <c r="Q49" s="322" t="s">
        <v>548</v>
      </c>
      <c r="R49" s="322" t="s">
        <v>451</v>
      </c>
      <c r="S49" s="322" t="s">
        <v>451</v>
      </c>
      <c r="AA49" s="322">
        <v>3</v>
      </c>
    </row>
    <row r="50" spans="1:27" ht="46.8" x14ac:dyDescent="0.6">
      <c r="A50" s="323" t="s">
        <v>121</v>
      </c>
      <c r="B50" s="322">
        <v>1347</v>
      </c>
      <c r="C50" s="322">
        <v>75.650000000000006</v>
      </c>
      <c r="D50" s="322">
        <v>62.2</v>
      </c>
      <c r="E50" s="322">
        <v>1732</v>
      </c>
      <c r="F50" s="322" t="s">
        <v>492</v>
      </c>
      <c r="M50" s="322" t="s">
        <v>493</v>
      </c>
      <c r="N50" s="322" t="s">
        <v>494</v>
      </c>
      <c r="O50" s="322" t="s">
        <v>452</v>
      </c>
      <c r="P50" s="322" t="s">
        <v>494</v>
      </c>
      <c r="Q50" s="322" t="s">
        <v>453</v>
      </c>
      <c r="R50" s="322" t="s">
        <v>454</v>
      </c>
      <c r="S50" s="322" t="s">
        <v>454</v>
      </c>
      <c r="T50" s="322" t="s">
        <v>495</v>
      </c>
      <c r="U50" s="322" t="s">
        <v>454</v>
      </c>
      <c r="V50" s="322" t="s">
        <v>454</v>
      </c>
      <c r="AA50" s="322">
        <v>4</v>
      </c>
    </row>
    <row r="51" spans="1:27" ht="31.2" x14ac:dyDescent="0.6">
      <c r="A51" s="323" t="s">
        <v>122</v>
      </c>
      <c r="B51" s="322">
        <v>303</v>
      </c>
      <c r="C51" s="322">
        <v>69.88</v>
      </c>
      <c r="D51" s="322">
        <v>58.72</v>
      </c>
      <c r="E51" s="322">
        <v>1542</v>
      </c>
      <c r="F51" s="322" t="s">
        <v>492</v>
      </c>
      <c r="M51" s="322" t="s">
        <v>493</v>
      </c>
      <c r="N51" s="322" t="s">
        <v>494</v>
      </c>
      <c r="O51" s="322" t="s">
        <v>452</v>
      </c>
      <c r="P51" s="322" t="s">
        <v>494</v>
      </c>
      <c r="Q51" s="322" t="s">
        <v>495</v>
      </c>
      <c r="R51" s="322" t="s">
        <v>454</v>
      </c>
      <c r="S51" s="322" t="s">
        <v>454</v>
      </c>
      <c r="AA51" s="322">
        <v>4</v>
      </c>
    </row>
    <row r="52" spans="1:27" ht="46.8" x14ac:dyDescent="0.6">
      <c r="A52" s="323" t="s">
        <v>123</v>
      </c>
      <c r="B52" s="322">
        <v>129</v>
      </c>
      <c r="C52" s="322">
        <v>59.32</v>
      </c>
      <c r="D52" s="322">
        <v>50.7</v>
      </c>
      <c r="E52" s="322">
        <v>180</v>
      </c>
      <c r="F52" s="322" t="s">
        <v>520</v>
      </c>
      <c r="M52" s="322" t="s">
        <v>508</v>
      </c>
      <c r="N52" s="322" t="s">
        <v>494</v>
      </c>
      <c r="O52" s="322" t="s">
        <v>452</v>
      </c>
      <c r="P52" s="322" t="s">
        <v>494</v>
      </c>
      <c r="Q52" s="322" t="s">
        <v>552</v>
      </c>
      <c r="R52" s="322" t="s">
        <v>451</v>
      </c>
      <c r="S52" s="322" t="s">
        <v>451</v>
      </c>
      <c r="AA52" s="322">
        <v>3</v>
      </c>
    </row>
    <row r="53" spans="1:27" ht="46.8" x14ac:dyDescent="0.6">
      <c r="A53" s="323" t="s">
        <v>124</v>
      </c>
      <c r="B53" s="322">
        <v>444</v>
      </c>
      <c r="C53" s="322">
        <v>76.510000000000005</v>
      </c>
      <c r="D53" s="322">
        <v>56.55</v>
      </c>
      <c r="E53" s="322">
        <v>1219</v>
      </c>
      <c r="F53" s="322" t="s">
        <v>492</v>
      </c>
      <c r="M53" s="322" t="s">
        <v>493</v>
      </c>
      <c r="N53" s="322" t="s">
        <v>494</v>
      </c>
      <c r="O53" s="322" t="s">
        <v>452</v>
      </c>
      <c r="P53" s="322" t="s">
        <v>494</v>
      </c>
      <c r="Q53" s="322" t="s">
        <v>453</v>
      </c>
      <c r="R53" s="322" t="s">
        <v>454</v>
      </c>
      <c r="S53" s="322" t="s">
        <v>454</v>
      </c>
      <c r="T53" s="322" t="s">
        <v>495</v>
      </c>
      <c r="U53" s="322" t="s">
        <v>454</v>
      </c>
      <c r="V53" s="322" t="s">
        <v>454</v>
      </c>
      <c r="AA53" s="322">
        <v>4</v>
      </c>
    </row>
    <row r="54" spans="1:27" x14ac:dyDescent="0.6">
      <c r="A54" s="327" t="s">
        <v>554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30"/>
      <c r="Z54" s="330"/>
      <c r="AA54" s="330"/>
    </row>
    <row r="55" spans="1:27" ht="109.2" x14ac:dyDescent="0.6">
      <c r="A55" s="323" t="s">
        <v>126</v>
      </c>
      <c r="B55" s="322">
        <v>1028</v>
      </c>
      <c r="C55" s="322">
        <v>96.94</v>
      </c>
      <c r="D55" s="322">
        <v>52.35</v>
      </c>
      <c r="E55" s="322">
        <v>272</v>
      </c>
      <c r="F55" s="322" t="s">
        <v>556</v>
      </c>
      <c r="G55" s="322">
        <v>366</v>
      </c>
      <c r="H55" s="322" t="s">
        <v>557</v>
      </c>
      <c r="M55" s="322" t="s">
        <v>494</v>
      </c>
      <c r="N55" s="322" t="s">
        <v>494</v>
      </c>
      <c r="O55" s="322" t="s">
        <v>452</v>
      </c>
      <c r="P55" s="322" t="s">
        <v>558</v>
      </c>
      <c r="Q55" s="322" t="s">
        <v>453</v>
      </c>
      <c r="R55" s="322" t="s">
        <v>454</v>
      </c>
      <c r="S55" s="322" t="s">
        <v>454</v>
      </c>
      <c r="AA55" s="322">
        <v>4</v>
      </c>
    </row>
    <row r="56" spans="1:27" ht="31.2" x14ac:dyDescent="0.6">
      <c r="A56" s="323" t="s">
        <v>127</v>
      </c>
      <c r="B56" s="322">
        <v>643</v>
      </c>
      <c r="C56" s="322">
        <v>96.69</v>
      </c>
      <c r="D56" s="322">
        <v>51.78</v>
      </c>
      <c r="E56" s="322">
        <v>286</v>
      </c>
      <c r="F56" s="322" t="s">
        <v>458</v>
      </c>
      <c r="G56" s="322">
        <v>250</v>
      </c>
      <c r="H56" s="322" t="s">
        <v>458</v>
      </c>
      <c r="M56" s="322" t="s">
        <v>494</v>
      </c>
      <c r="N56" s="322" t="s">
        <v>494</v>
      </c>
      <c r="O56" s="322" t="s">
        <v>452</v>
      </c>
      <c r="P56" s="322" t="s">
        <v>452</v>
      </c>
      <c r="Q56" s="322" t="s">
        <v>560</v>
      </c>
      <c r="R56" s="322" t="s">
        <v>451</v>
      </c>
      <c r="S56" s="322" t="s">
        <v>451</v>
      </c>
      <c r="T56" s="322" t="s">
        <v>561</v>
      </c>
      <c r="U56" s="322" t="s">
        <v>451</v>
      </c>
      <c r="V56" s="322" t="s">
        <v>451</v>
      </c>
      <c r="AA56" s="322">
        <v>4</v>
      </c>
    </row>
    <row r="57" spans="1:27" ht="34.5" customHeight="1" x14ac:dyDescent="0.6">
      <c r="A57" s="324" t="s">
        <v>128</v>
      </c>
      <c r="B57" s="322">
        <v>547</v>
      </c>
      <c r="C57" s="322">
        <v>101.55</v>
      </c>
      <c r="D57" s="322">
        <v>57.91</v>
      </c>
      <c r="E57" s="322">
        <v>327</v>
      </c>
      <c r="F57" s="322" t="s">
        <v>563</v>
      </c>
      <c r="G57" s="322">
        <v>598</v>
      </c>
      <c r="H57" s="322" t="s">
        <v>457</v>
      </c>
      <c r="M57" s="322" t="s">
        <v>494</v>
      </c>
      <c r="N57" s="322" t="s">
        <v>494</v>
      </c>
      <c r="O57" s="322" t="s">
        <v>452</v>
      </c>
      <c r="P57" s="322" t="s">
        <v>564</v>
      </c>
      <c r="Q57" s="322" t="s">
        <v>453</v>
      </c>
      <c r="R57" s="322" t="s">
        <v>454</v>
      </c>
      <c r="S57" s="322" t="s">
        <v>454</v>
      </c>
      <c r="AA57" s="322" t="s">
        <v>544</v>
      </c>
    </row>
    <row r="58" spans="1:27" x14ac:dyDescent="0.6">
      <c r="A58" s="324" t="s">
        <v>129</v>
      </c>
    </row>
    <row r="59" spans="1:27" x14ac:dyDescent="0.6">
      <c r="A59" s="323" t="s">
        <v>130</v>
      </c>
      <c r="B59" s="322">
        <v>1341</v>
      </c>
      <c r="C59" s="322">
        <v>94.5</v>
      </c>
      <c r="D59" s="322">
        <v>54.55</v>
      </c>
      <c r="E59" s="322">
        <v>251</v>
      </c>
      <c r="F59" s="322" t="s">
        <v>457</v>
      </c>
      <c r="G59" s="322">
        <v>549</v>
      </c>
      <c r="H59" s="322" t="s">
        <v>458</v>
      </c>
      <c r="M59" s="322" t="s">
        <v>494</v>
      </c>
      <c r="N59" s="322" t="s">
        <v>494</v>
      </c>
      <c r="O59" s="322" t="s">
        <v>452</v>
      </c>
      <c r="P59" s="322" t="s">
        <v>564</v>
      </c>
      <c r="Q59" s="322" t="s">
        <v>453</v>
      </c>
      <c r="R59" s="322" t="s">
        <v>454</v>
      </c>
      <c r="S59" s="322" t="s">
        <v>454</v>
      </c>
      <c r="AA59" s="322">
        <v>4</v>
      </c>
    </row>
    <row r="60" spans="1:27" x14ac:dyDescent="0.6">
      <c r="A60" s="323" t="s">
        <v>131</v>
      </c>
      <c r="B60" s="322">
        <v>596</v>
      </c>
      <c r="C60" s="322">
        <v>94.06</v>
      </c>
      <c r="D60" s="322">
        <v>54.84</v>
      </c>
      <c r="E60" s="322">
        <v>255</v>
      </c>
      <c r="F60" s="322" t="s">
        <v>457</v>
      </c>
      <c r="G60" s="322">
        <v>589</v>
      </c>
      <c r="H60" s="322" t="s">
        <v>458</v>
      </c>
      <c r="M60" s="322" t="s">
        <v>494</v>
      </c>
      <c r="N60" s="322" t="s">
        <v>494</v>
      </c>
      <c r="O60" s="322" t="s">
        <v>452</v>
      </c>
      <c r="P60" s="322" t="s">
        <v>564</v>
      </c>
      <c r="Q60" s="322" t="s">
        <v>453</v>
      </c>
      <c r="R60" s="322" t="s">
        <v>454</v>
      </c>
      <c r="S60" s="322" t="s">
        <v>454</v>
      </c>
      <c r="AA60" s="322">
        <v>4</v>
      </c>
    </row>
    <row r="61" spans="1:27" ht="46.8" x14ac:dyDescent="0.6">
      <c r="A61" s="324" t="s">
        <v>132</v>
      </c>
      <c r="B61" s="322">
        <v>16</v>
      </c>
      <c r="C61" s="322">
        <v>100.49</v>
      </c>
      <c r="D61" s="322">
        <v>56.38</v>
      </c>
      <c r="E61" s="322">
        <v>114</v>
      </c>
      <c r="F61" s="322" t="s">
        <v>563</v>
      </c>
      <c r="G61" s="322" t="s">
        <v>568</v>
      </c>
      <c r="H61" s="322" t="s">
        <v>569</v>
      </c>
      <c r="M61" s="322" t="s">
        <v>493</v>
      </c>
      <c r="N61" s="322" t="s">
        <v>494</v>
      </c>
      <c r="O61" s="322" t="s">
        <v>570</v>
      </c>
      <c r="P61" s="322" t="s">
        <v>571</v>
      </c>
      <c r="AA61" s="322" t="s">
        <v>544</v>
      </c>
    </row>
    <row r="62" spans="1:27" ht="62.4" x14ac:dyDescent="0.6">
      <c r="A62" s="323" t="s">
        <v>133</v>
      </c>
      <c r="B62" s="322">
        <v>2776</v>
      </c>
      <c r="C62" s="322">
        <v>94.67</v>
      </c>
      <c r="D62" s="322">
        <v>53.86</v>
      </c>
      <c r="E62" s="322">
        <v>567</v>
      </c>
      <c r="F62" s="322" t="s">
        <v>573</v>
      </c>
      <c r="G62" s="322">
        <v>546</v>
      </c>
      <c r="H62" s="322" t="s">
        <v>457</v>
      </c>
      <c r="I62" s="322">
        <v>1062</v>
      </c>
      <c r="J62" s="322" t="s">
        <v>458</v>
      </c>
      <c r="M62" s="322" t="s">
        <v>494</v>
      </c>
      <c r="N62" s="322" t="s">
        <v>494</v>
      </c>
      <c r="O62" s="322" t="s">
        <v>574</v>
      </c>
      <c r="P62" s="322" t="s">
        <v>575</v>
      </c>
      <c r="Q62" s="322" t="s">
        <v>453</v>
      </c>
      <c r="R62" s="322" t="s">
        <v>454</v>
      </c>
      <c r="S62" s="322" t="s">
        <v>454</v>
      </c>
      <c r="T62" s="322" t="s">
        <v>576</v>
      </c>
      <c r="U62" s="322" t="s">
        <v>451</v>
      </c>
      <c r="V62" s="322" t="s">
        <v>451</v>
      </c>
      <c r="AA62" s="322">
        <v>4</v>
      </c>
    </row>
    <row r="63" spans="1:27" ht="46.8" x14ac:dyDescent="0.6">
      <c r="A63" s="323" t="s">
        <v>134</v>
      </c>
      <c r="B63" s="322">
        <v>816</v>
      </c>
      <c r="C63" s="322">
        <v>101.49</v>
      </c>
      <c r="D63" s="322">
        <v>58.62</v>
      </c>
      <c r="E63" s="322">
        <v>380</v>
      </c>
      <c r="F63" s="322" t="s">
        <v>457</v>
      </c>
      <c r="M63" s="322" t="s">
        <v>494</v>
      </c>
      <c r="N63" s="322" t="s">
        <v>494</v>
      </c>
      <c r="O63" s="322" t="s">
        <v>452</v>
      </c>
      <c r="P63" s="322" t="s">
        <v>564</v>
      </c>
      <c r="Q63" s="322" t="s">
        <v>453</v>
      </c>
      <c r="R63" s="322" t="s">
        <v>454</v>
      </c>
      <c r="S63" s="322" t="s">
        <v>454</v>
      </c>
      <c r="T63" s="322" t="s">
        <v>578</v>
      </c>
      <c r="U63" s="322" t="s">
        <v>451</v>
      </c>
      <c r="V63" s="322" t="s">
        <v>451</v>
      </c>
      <c r="AA63" s="322">
        <v>4</v>
      </c>
    </row>
    <row r="64" spans="1:27" x14ac:dyDescent="0.6">
      <c r="A64" s="323" t="s">
        <v>135</v>
      </c>
      <c r="B64" s="322">
        <v>847</v>
      </c>
      <c r="C64" s="322">
        <v>95.43</v>
      </c>
      <c r="D64" s="322">
        <v>52.01</v>
      </c>
      <c r="E64" s="322">
        <v>267</v>
      </c>
      <c r="F64" s="322" t="s">
        <v>458</v>
      </c>
      <c r="M64" s="322" t="s">
        <v>494</v>
      </c>
      <c r="N64" s="322" t="s">
        <v>494</v>
      </c>
      <c r="O64" s="322" t="s">
        <v>452</v>
      </c>
      <c r="P64" s="322" t="s">
        <v>564</v>
      </c>
      <c r="Q64" s="322" t="s">
        <v>453</v>
      </c>
      <c r="R64" s="322" t="s">
        <v>454</v>
      </c>
      <c r="S64" s="322" t="s">
        <v>454</v>
      </c>
      <c r="T64" s="322" t="s">
        <v>580</v>
      </c>
      <c r="U64" s="322" t="s">
        <v>451</v>
      </c>
      <c r="V64" s="322" t="s">
        <v>451</v>
      </c>
      <c r="AA64" s="322">
        <v>4</v>
      </c>
    </row>
    <row r="65" spans="1:27" x14ac:dyDescent="0.6">
      <c r="A65" s="323" t="s">
        <v>136</v>
      </c>
      <c r="B65" s="322">
        <v>848</v>
      </c>
      <c r="C65" s="322">
        <v>97.2</v>
      </c>
      <c r="D65" s="322">
        <v>52.9</v>
      </c>
      <c r="E65" s="322">
        <v>343</v>
      </c>
      <c r="F65" s="322" t="s">
        <v>458</v>
      </c>
      <c r="M65" s="322" t="s">
        <v>494</v>
      </c>
      <c r="N65" s="322" t="s">
        <v>494</v>
      </c>
      <c r="O65" s="322" t="s">
        <v>452</v>
      </c>
      <c r="P65" s="322" t="s">
        <v>564</v>
      </c>
      <c r="Q65" s="322" t="s">
        <v>453</v>
      </c>
      <c r="R65" s="322" t="s">
        <v>454</v>
      </c>
      <c r="S65" s="322" t="s">
        <v>454</v>
      </c>
      <c r="AA65" s="322">
        <v>4</v>
      </c>
    </row>
    <row r="66" spans="1:27" x14ac:dyDescent="0.6">
      <c r="A66" s="323" t="s">
        <v>137</v>
      </c>
      <c r="B66" s="322">
        <v>1864</v>
      </c>
      <c r="C66" s="322">
        <v>95.27</v>
      </c>
      <c r="D66" s="322">
        <v>54.95</v>
      </c>
      <c r="E66" s="322">
        <v>160</v>
      </c>
      <c r="F66" s="322" t="s">
        <v>457</v>
      </c>
      <c r="G66" s="322">
        <v>575</v>
      </c>
      <c r="H66" s="322" t="s">
        <v>458</v>
      </c>
      <c r="M66" s="322" t="s">
        <v>494</v>
      </c>
      <c r="N66" s="322" t="s">
        <v>494</v>
      </c>
      <c r="O66" s="322" t="s">
        <v>452</v>
      </c>
      <c r="P66" s="322" t="s">
        <v>564</v>
      </c>
      <c r="Q66" s="322" t="s">
        <v>453</v>
      </c>
      <c r="R66" s="322" t="s">
        <v>454</v>
      </c>
      <c r="S66" s="322" t="s">
        <v>454</v>
      </c>
      <c r="AA66" s="322">
        <v>4</v>
      </c>
    </row>
    <row r="67" spans="1:27" ht="62.4" x14ac:dyDescent="0.6">
      <c r="A67" s="323" t="s">
        <v>138</v>
      </c>
      <c r="B67" s="322">
        <v>388</v>
      </c>
      <c r="C67" s="322">
        <v>95.3</v>
      </c>
      <c r="D67" s="322">
        <v>52.13</v>
      </c>
      <c r="E67" s="322">
        <v>267</v>
      </c>
      <c r="F67" s="322" t="s">
        <v>584</v>
      </c>
      <c r="G67" s="322">
        <v>436</v>
      </c>
      <c r="H67" s="322" t="s">
        <v>458</v>
      </c>
      <c r="M67" s="322" t="s">
        <v>494</v>
      </c>
      <c r="N67" s="322" t="s">
        <v>494</v>
      </c>
      <c r="O67" s="322" t="s">
        <v>585</v>
      </c>
      <c r="P67" s="322" t="s">
        <v>564</v>
      </c>
      <c r="Q67" s="322" t="s">
        <v>453</v>
      </c>
      <c r="R67" s="322" t="s">
        <v>454</v>
      </c>
      <c r="S67" s="322" t="s">
        <v>454</v>
      </c>
      <c r="AA67" s="322">
        <v>4</v>
      </c>
    </row>
    <row r="68" spans="1:27" x14ac:dyDescent="0.6">
      <c r="A68" s="323" t="s">
        <v>139</v>
      </c>
      <c r="B68" s="322">
        <v>781</v>
      </c>
      <c r="C68" s="322">
        <v>93.57</v>
      </c>
      <c r="D68" s="322">
        <v>54.16</v>
      </c>
      <c r="E68" s="322">
        <v>536</v>
      </c>
      <c r="F68" s="322" t="s">
        <v>458</v>
      </c>
      <c r="G68" s="322">
        <v>674</v>
      </c>
      <c r="H68" s="322" t="s">
        <v>457</v>
      </c>
      <c r="M68" s="322" t="s">
        <v>494</v>
      </c>
      <c r="N68" s="322" t="s">
        <v>494</v>
      </c>
      <c r="O68" s="322" t="s">
        <v>452</v>
      </c>
      <c r="P68" s="322" t="s">
        <v>564</v>
      </c>
      <c r="Q68" s="322" t="s">
        <v>453</v>
      </c>
      <c r="R68" s="322" t="s">
        <v>454</v>
      </c>
      <c r="S68" s="322" t="s">
        <v>454</v>
      </c>
      <c r="AA68" s="322">
        <v>4</v>
      </c>
    </row>
    <row r="69" spans="1:27" x14ac:dyDescent="0.6">
      <c r="A69" s="323" t="s">
        <v>140</v>
      </c>
      <c r="B69" s="322">
        <v>998</v>
      </c>
      <c r="C69" s="322">
        <v>92.1</v>
      </c>
      <c r="D69" s="322">
        <v>55.86</v>
      </c>
      <c r="E69" s="322">
        <v>360</v>
      </c>
      <c r="F69" s="322" t="s">
        <v>457</v>
      </c>
      <c r="M69" s="322" t="s">
        <v>494</v>
      </c>
      <c r="N69" s="322" t="s">
        <v>494</v>
      </c>
      <c r="O69" s="322" t="s">
        <v>452</v>
      </c>
      <c r="P69" s="322" t="s">
        <v>564</v>
      </c>
      <c r="Q69" s="322" t="s">
        <v>453</v>
      </c>
      <c r="R69" s="322" t="s">
        <v>454</v>
      </c>
      <c r="S69" s="322" t="s">
        <v>454</v>
      </c>
      <c r="AA69" s="322">
        <v>4</v>
      </c>
    </row>
    <row r="70" spans="1:27" x14ac:dyDescent="0.6">
      <c r="A70" s="323" t="s">
        <v>141</v>
      </c>
      <c r="B70" s="322">
        <v>2871</v>
      </c>
      <c r="C70" s="322">
        <v>94.85</v>
      </c>
      <c r="D70" s="322">
        <v>53.83</v>
      </c>
      <c r="E70" s="322">
        <v>290</v>
      </c>
      <c r="F70" s="322" t="s">
        <v>457</v>
      </c>
      <c r="G70" s="322">
        <v>467</v>
      </c>
      <c r="H70" s="322" t="s">
        <v>458</v>
      </c>
      <c r="M70" s="322" t="s">
        <v>494</v>
      </c>
      <c r="N70" s="322" t="s">
        <v>494</v>
      </c>
      <c r="O70" s="322" t="s">
        <v>452</v>
      </c>
      <c r="P70" s="322" t="s">
        <v>564</v>
      </c>
      <c r="Q70" s="322" t="s">
        <v>453</v>
      </c>
      <c r="R70" s="322" t="s">
        <v>454</v>
      </c>
      <c r="S70" s="322" t="s">
        <v>454</v>
      </c>
      <c r="AA70" s="322">
        <v>4</v>
      </c>
    </row>
    <row r="71" spans="1:27" x14ac:dyDescent="0.6">
      <c r="A71" s="324" t="s">
        <v>142</v>
      </c>
      <c r="B71" s="322">
        <v>321</v>
      </c>
      <c r="C71" s="322">
        <v>98.33</v>
      </c>
      <c r="D71" s="322">
        <v>58.63</v>
      </c>
      <c r="E71" s="322">
        <v>324</v>
      </c>
      <c r="F71" s="322" t="s">
        <v>457</v>
      </c>
      <c r="M71" s="322" t="s">
        <v>494</v>
      </c>
      <c r="N71" s="322" t="s">
        <v>494</v>
      </c>
      <c r="O71" s="322" t="s">
        <v>452</v>
      </c>
      <c r="P71" s="322" t="s">
        <v>564</v>
      </c>
      <c r="Q71" s="322" t="s">
        <v>453</v>
      </c>
      <c r="R71" s="322" t="s">
        <v>454</v>
      </c>
      <c r="S71" s="322" t="s">
        <v>454</v>
      </c>
      <c r="AA71" s="322" t="s">
        <v>590</v>
      </c>
    </row>
    <row r="72" spans="1:27" ht="78" x14ac:dyDescent="0.6">
      <c r="A72" s="323" t="s">
        <v>143</v>
      </c>
      <c r="B72" s="322">
        <v>1411</v>
      </c>
      <c r="C72" s="322">
        <v>94.9</v>
      </c>
      <c r="D72" s="322">
        <v>53.8</v>
      </c>
      <c r="E72" s="322">
        <v>467</v>
      </c>
      <c r="F72" s="322" t="s">
        <v>458</v>
      </c>
      <c r="G72" s="322">
        <v>516</v>
      </c>
      <c r="H72" s="322" t="s">
        <v>457</v>
      </c>
      <c r="M72" s="322" t="s">
        <v>494</v>
      </c>
      <c r="N72" s="322" t="s">
        <v>494</v>
      </c>
      <c r="O72" s="322" t="s">
        <v>592</v>
      </c>
      <c r="P72" s="322" t="s">
        <v>564</v>
      </c>
      <c r="Q72" s="322" t="s">
        <v>453</v>
      </c>
      <c r="R72" s="322" t="s">
        <v>454</v>
      </c>
      <c r="S72" s="322" t="s">
        <v>454</v>
      </c>
      <c r="T72" s="322" t="s">
        <v>593</v>
      </c>
      <c r="U72" s="322" t="s">
        <v>451</v>
      </c>
      <c r="V72" s="322" t="s">
        <v>451</v>
      </c>
      <c r="W72" s="322" t="s">
        <v>594</v>
      </c>
      <c r="X72" s="322" t="s">
        <v>451</v>
      </c>
      <c r="AA72" s="322">
        <v>4</v>
      </c>
    </row>
    <row r="73" spans="1:27" ht="62.4" x14ac:dyDescent="0.6">
      <c r="A73" s="324" t="s">
        <v>144</v>
      </c>
      <c r="B73" s="322">
        <v>450</v>
      </c>
      <c r="C73" s="322">
        <v>96.09</v>
      </c>
      <c r="D73" s="322">
        <v>56.08</v>
      </c>
      <c r="E73" s="322">
        <v>115</v>
      </c>
      <c r="F73" s="322" t="s">
        <v>457</v>
      </c>
      <c r="G73" s="322">
        <v>31</v>
      </c>
      <c r="H73" s="322" t="s">
        <v>596</v>
      </c>
      <c r="M73" s="322" t="s">
        <v>597</v>
      </c>
      <c r="N73" s="322" t="s">
        <v>494</v>
      </c>
      <c r="O73" s="322" t="s">
        <v>452</v>
      </c>
      <c r="P73" s="322" t="s">
        <v>564</v>
      </c>
      <c r="Q73" s="322" t="s">
        <v>453</v>
      </c>
      <c r="R73" s="322" t="s">
        <v>454</v>
      </c>
      <c r="S73" s="322" t="s">
        <v>454</v>
      </c>
      <c r="AA73" s="322" t="s">
        <v>544</v>
      </c>
    </row>
    <row r="74" spans="1:27" x14ac:dyDescent="0.6">
      <c r="A74" s="327" t="s">
        <v>598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30"/>
    </row>
    <row r="75" spans="1:27" ht="31.2" x14ac:dyDescent="0.6">
      <c r="A75" s="323" t="s">
        <v>146</v>
      </c>
      <c r="B75" s="322">
        <v>633</v>
      </c>
      <c r="C75" s="322">
        <v>135.06</v>
      </c>
      <c r="D75" s="322">
        <v>68.239999999999995</v>
      </c>
      <c r="E75" s="322">
        <v>55</v>
      </c>
      <c r="F75" s="322" t="s">
        <v>600</v>
      </c>
      <c r="M75" s="322" t="s">
        <v>601</v>
      </c>
      <c r="N75" s="322" t="s">
        <v>451</v>
      </c>
      <c r="O75" s="322" t="s">
        <v>452</v>
      </c>
      <c r="P75" s="322" t="s">
        <v>602</v>
      </c>
      <c r="Q75" s="322" t="s">
        <v>453</v>
      </c>
      <c r="R75" s="322" t="s">
        <v>454</v>
      </c>
      <c r="S75" s="322" t="s">
        <v>454</v>
      </c>
      <c r="T75" s="322" t="s">
        <v>603</v>
      </c>
      <c r="U75" s="322" t="s">
        <v>454</v>
      </c>
      <c r="V75" s="322" t="s">
        <v>454</v>
      </c>
      <c r="AA75" s="322">
        <v>2</v>
      </c>
    </row>
    <row r="76" spans="1:27" x14ac:dyDescent="0.6">
      <c r="A76" s="323" t="s">
        <v>147</v>
      </c>
      <c r="B76" s="322">
        <v>149</v>
      </c>
      <c r="C76" s="322">
        <v>126.01</v>
      </c>
      <c r="D76" s="322">
        <v>67</v>
      </c>
      <c r="E76" s="322">
        <v>745</v>
      </c>
      <c r="F76" s="322" t="s">
        <v>605</v>
      </c>
      <c r="M76" s="322" t="s">
        <v>451</v>
      </c>
      <c r="N76" s="322" t="s">
        <v>451</v>
      </c>
      <c r="O76" s="322" t="s">
        <v>452</v>
      </c>
      <c r="P76" s="322" t="s">
        <v>602</v>
      </c>
      <c r="Q76" s="322" t="s">
        <v>455</v>
      </c>
      <c r="R76" s="322" t="s">
        <v>454</v>
      </c>
      <c r="S76" s="322" t="s">
        <v>451</v>
      </c>
      <c r="AA76" s="322">
        <v>3</v>
      </c>
    </row>
    <row r="77" spans="1:27" ht="31.2" x14ac:dyDescent="0.6">
      <c r="A77" s="323" t="s">
        <v>148</v>
      </c>
      <c r="B77" s="322">
        <v>472</v>
      </c>
      <c r="C77" s="322">
        <v>123.43</v>
      </c>
      <c r="D77" s="322">
        <v>65.209999999999994</v>
      </c>
      <c r="E77" s="322">
        <v>544</v>
      </c>
      <c r="F77" s="322" t="s">
        <v>605</v>
      </c>
      <c r="M77" s="322" t="s">
        <v>451</v>
      </c>
      <c r="N77" s="322" t="s">
        <v>451</v>
      </c>
      <c r="O77" s="322" t="s">
        <v>452</v>
      </c>
      <c r="P77" s="322" t="s">
        <v>602</v>
      </c>
      <c r="Q77" s="322" t="s">
        <v>453</v>
      </c>
      <c r="R77" s="322" t="s">
        <v>454</v>
      </c>
      <c r="S77" s="322" t="s">
        <v>454</v>
      </c>
      <c r="T77" s="322" t="s">
        <v>455</v>
      </c>
      <c r="U77" s="322" t="s">
        <v>454</v>
      </c>
      <c r="V77" s="322" t="s">
        <v>451</v>
      </c>
      <c r="AA77" s="322">
        <v>3</v>
      </c>
    </row>
    <row r="78" spans="1:27" ht="78" x14ac:dyDescent="0.6">
      <c r="A78" s="323" t="s">
        <v>149</v>
      </c>
      <c r="B78" s="322">
        <v>515</v>
      </c>
      <c r="C78" s="322">
        <v>128.55000000000001</v>
      </c>
      <c r="D78" s="322">
        <v>66.260000000000005</v>
      </c>
      <c r="E78" s="322">
        <v>805</v>
      </c>
      <c r="F78" s="322" t="s">
        <v>605</v>
      </c>
      <c r="M78" s="322" t="s">
        <v>601</v>
      </c>
      <c r="N78" s="322" t="s">
        <v>451</v>
      </c>
      <c r="O78" s="322" t="s">
        <v>452</v>
      </c>
      <c r="P78" s="322" t="s">
        <v>608</v>
      </c>
      <c r="Q78" s="322" t="s">
        <v>453</v>
      </c>
      <c r="R78" s="322" t="s">
        <v>454</v>
      </c>
      <c r="S78" s="322" t="s">
        <v>454</v>
      </c>
      <c r="T78" s="322" t="s">
        <v>455</v>
      </c>
      <c r="U78" s="322" t="s">
        <v>454</v>
      </c>
      <c r="V78" s="322" t="s">
        <v>451</v>
      </c>
      <c r="AA78" s="322">
        <v>3</v>
      </c>
    </row>
    <row r="79" spans="1:27" ht="46.8" x14ac:dyDescent="0.6">
      <c r="A79" s="323" t="s">
        <v>150</v>
      </c>
      <c r="B79" s="322">
        <v>253</v>
      </c>
      <c r="C79" s="322">
        <v>117.35</v>
      </c>
      <c r="D79" s="322">
        <v>64.11</v>
      </c>
      <c r="E79" s="322">
        <v>240</v>
      </c>
      <c r="F79" s="322" t="s">
        <v>605</v>
      </c>
      <c r="G79" s="322">
        <v>213</v>
      </c>
      <c r="H79" s="322" t="s">
        <v>610</v>
      </c>
      <c r="M79" s="322" t="s">
        <v>451</v>
      </c>
      <c r="N79" s="322" t="s">
        <v>451</v>
      </c>
      <c r="O79" s="322" t="s">
        <v>452</v>
      </c>
      <c r="P79" s="322" t="s">
        <v>602</v>
      </c>
      <c r="Q79" s="322" t="s">
        <v>611</v>
      </c>
      <c r="R79" s="322" t="s">
        <v>451</v>
      </c>
      <c r="S79" s="322" t="s">
        <v>451</v>
      </c>
      <c r="AA79" s="322">
        <v>1</v>
      </c>
    </row>
    <row r="80" spans="1:27" ht="31.2" x14ac:dyDescent="0.6">
      <c r="A80" s="323" t="s">
        <v>151</v>
      </c>
      <c r="B80" s="322">
        <v>295</v>
      </c>
      <c r="C80" s="322">
        <v>110.68</v>
      </c>
      <c r="D80" s="322">
        <v>62.39</v>
      </c>
      <c r="E80" s="322">
        <v>310</v>
      </c>
      <c r="F80" s="322" t="s">
        <v>448</v>
      </c>
      <c r="M80" s="322" t="s">
        <v>613</v>
      </c>
      <c r="N80" s="322" t="s">
        <v>451</v>
      </c>
      <c r="O80" s="322" t="s">
        <v>452</v>
      </c>
      <c r="P80" s="322" t="s">
        <v>451</v>
      </c>
      <c r="Q80" s="322" t="s">
        <v>614</v>
      </c>
      <c r="R80" s="322" t="s">
        <v>451</v>
      </c>
      <c r="S80" s="322" t="s">
        <v>451</v>
      </c>
      <c r="AA80" s="322">
        <v>1</v>
      </c>
    </row>
    <row r="81" spans="1:27" x14ac:dyDescent="0.6">
      <c r="A81" s="323" t="s">
        <v>152</v>
      </c>
      <c r="B81" s="322">
        <v>727</v>
      </c>
      <c r="C81" s="322">
        <v>126.7</v>
      </c>
      <c r="D81" s="322">
        <v>65.28</v>
      </c>
      <c r="E81" s="322">
        <v>685</v>
      </c>
      <c r="F81" s="322" t="s">
        <v>605</v>
      </c>
      <c r="M81" s="322" t="s">
        <v>616</v>
      </c>
      <c r="N81" s="322" t="s">
        <v>451</v>
      </c>
      <c r="O81" s="322" t="s">
        <v>452</v>
      </c>
      <c r="P81" s="322" t="s">
        <v>602</v>
      </c>
      <c r="Q81" s="322" t="s">
        <v>453</v>
      </c>
      <c r="R81" s="322" t="s">
        <v>454</v>
      </c>
      <c r="S81" s="322" t="s">
        <v>454</v>
      </c>
      <c r="T81" s="322" t="s">
        <v>317</v>
      </c>
      <c r="U81" s="322" t="s">
        <v>454</v>
      </c>
      <c r="V81" s="322" t="s">
        <v>451</v>
      </c>
      <c r="AA81" s="322">
        <v>3</v>
      </c>
    </row>
    <row r="82" spans="1:27" x14ac:dyDescent="0.6">
      <c r="A82" s="323" t="s">
        <v>153</v>
      </c>
      <c r="B82" s="322">
        <v>313</v>
      </c>
      <c r="C82" s="322">
        <v>123.99</v>
      </c>
      <c r="D82" s="322">
        <v>69.33</v>
      </c>
      <c r="E82" s="322">
        <v>885</v>
      </c>
      <c r="F82" s="322" t="s">
        <v>605</v>
      </c>
      <c r="G82" s="322">
        <v>402</v>
      </c>
      <c r="H82" s="322" t="s">
        <v>600</v>
      </c>
      <c r="M82" s="322" t="s">
        <v>618</v>
      </c>
      <c r="N82" s="322" t="s">
        <v>451</v>
      </c>
      <c r="O82" s="322" t="s">
        <v>452</v>
      </c>
      <c r="P82" s="322" t="s">
        <v>451</v>
      </c>
      <c r="Q82" s="322" t="s">
        <v>453</v>
      </c>
      <c r="R82" s="322" t="s">
        <v>454</v>
      </c>
      <c r="S82" s="322" t="s">
        <v>454</v>
      </c>
      <c r="AA82" s="322">
        <v>2</v>
      </c>
    </row>
    <row r="83" spans="1:27" ht="31.2" x14ac:dyDescent="0.6">
      <c r="A83" s="323" t="s">
        <v>154</v>
      </c>
      <c r="B83" s="322">
        <v>112</v>
      </c>
      <c r="C83" s="322">
        <v>125.27</v>
      </c>
      <c r="D83" s="322">
        <v>71.989999999999995</v>
      </c>
      <c r="E83" s="322">
        <v>523</v>
      </c>
      <c r="F83" s="322" t="s">
        <v>600</v>
      </c>
      <c r="G83" s="322">
        <v>885</v>
      </c>
      <c r="H83" s="322" t="s">
        <v>605</v>
      </c>
      <c r="M83" s="322" t="s">
        <v>618</v>
      </c>
      <c r="N83" s="322" t="s">
        <v>451</v>
      </c>
      <c r="O83" s="322" t="s">
        <v>452</v>
      </c>
      <c r="P83" s="322" t="s">
        <v>451</v>
      </c>
      <c r="Q83" s="322" t="s">
        <v>455</v>
      </c>
      <c r="R83" s="322" t="s">
        <v>454</v>
      </c>
      <c r="S83" s="322" t="s">
        <v>451</v>
      </c>
      <c r="AA83" s="322">
        <v>2</v>
      </c>
    </row>
    <row r="84" spans="1:27" x14ac:dyDescent="0.6">
      <c r="A84" s="323" t="s">
        <v>155</v>
      </c>
      <c r="B84" s="322">
        <v>92</v>
      </c>
      <c r="C84" s="322">
        <v>121.19</v>
      </c>
      <c r="D84" s="322">
        <v>60.43</v>
      </c>
      <c r="E84" s="322">
        <v>158</v>
      </c>
      <c r="F84" s="322" t="s">
        <v>621</v>
      </c>
      <c r="M84" s="322" t="s">
        <v>451</v>
      </c>
      <c r="N84" s="322" t="s">
        <v>451</v>
      </c>
      <c r="O84" s="322" t="s">
        <v>452</v>
      </c>
      <c r="P84" s="322" t="s">
        <v>622</v>
      </c>
      <c r="Q84" s="322" t="s">
        <v>623</v>
      </c>
      <c r="R84" s="322" t="s">
        <v>451</v>
      </c>
      <c r="S84" s="322" t="s">
        <v>451</v>
      </c>
      <c r="AA84" s="322" t="s">
        <v>494</v>
      </c>
    </row>
    <row r="85" spans="1:27" x14ac:dyDescent="0.6">
      <c r="A85" s="323" t="s">
        <v>156</v>
      </c>
      <c r="B85" s="322">
        <v>854</v>
      </c>
      <c r="C85" s="322">
        <v>133</v>
      </c>
      <c r="D85" s="322">
        <v>69.430000000000007</v>
      </c>
      <c r="E85" s="322">
        <v>150</v>
      </c>
      <c r="F85" s="322" t="s">
        <v>600</v>
      </c>
      <c r="M85" s="322" t="s">
        <v>625</v>
      </c>
      <c r="N85" s="322" t="s">
        <v>451</v>
      </c>
      <c r="O85" s="322" t="s">
        <v>452</v>
      </c>
      <c r="P85" s="322" t="s">
        <v>622</v>
      </c>
      <c r="Q85" s="322" t="s">
        <v>453</v>
      </c>
      <c r="R85" s="322" t="s">
        <v>454</v>
      </c>
      <c r="S85" s="322" t="s">
        <v>454</v>
      </c>
      <c r="T85" s="322" t="s">
        <v>603</v>
      </c>
      <c r="U85" s="322" t="s">
        <v>454</v>
      </c>
      <c r="V85" s="322" t="s">
        <v>454</v>
      </c>
      <c r="AA85" s="322">
        <v>2</v>
      </c>
    </row>
    <row r="86" spans="1:27" ht="78" x14ac:dyDescent="0.6">
      <c r="A86" s="323" t="s">
        <v>157</v>
      </c>
      <c r="B86" s="322">
        <v>478</v>
      </c>
      <c r="C86" s="322">
        <v>125.48</v>
      </c>
      <c r="D86" s="322">
        <v>69.930000000000007</v>
      </c>
      <c r="E86" s="322">
        <v>620</v>
      </c>
      <c r="F86" s="322" t="s">
        <v>605</v>
      </c>
      <c r="G86" s="322">
        <v>525</v>
      </c>
      <c r="H86" s="322" t="s">
        <v>600</v>
      </c>
      <c r="M86" s="322" t="s">
        <v>627</v>
      </c>
      <c r="N86" s="322" t="s">
        <v>451</v>
      </c>
      <c r="O86" s="322" t="s">
        <v>452</v>
      </c>
      <c r="P86" s="322" t="s">
        <v>628</v>
      </c>
      <c r="Q86" s="322" t="s">
        <v>453</v>
      </c>
      <c r="R86" s="322" t="s">
        <v>454</v>
      </c>
      <c r="S86" s="322" t="s">
        <v>454</v>
      </c>
      <c r="AA86" s="322">
        <v>3</v>
      </c>
    </row>
    <row r="87" spans="1:27" ht="31.2" x14ac:dyDescent="0.6">
      <c r="A87" s="323" t="s">
        <v>158</v>
      </c>
      <c r="B87" s="322">
        <v>402</v>
      </c>
      <c r="C87" s="322">
        <v>117.76</v>
      </c>
      <c r="D87" s="322">
        <v>70.73</v>
      </c>
      <c r="E87" s="322">
        <v>667</v>
      </c>
      <c r="F87" s="322" t="s">
        <v>600</v>
      </c>
      <c r="G87" s="322">
        <v>932</v>
      </c>
      <c r="H87" s="322" t="s">
        <v>605</v>
      </c>
      <c r="M87" s="322" t="s">
        <v>618</v>
      </c>
      <c r="N87" s="322" t="s">
        <v>451</v>
      </c>
      <c r="O87" s="322" t="s">
        <v>452</v>
      </c>
      <c r="P87" s="322" t="s">
        <v>451</v>
      </c>
      <c r="Q87" s="322" t="s">
        <v>453</v>
      </c>
      <c r="R87" s="322" t="s">
        <v>454</v>
      </c>
      <c r="S87" s="322" t="s">
        <v>454</v>
      </c>
      <c r="T87" s="322" t="s">
        <v>455</v>
      </c>
      <c r="U87" s="322" t="s">
        <v>454</v>
      </c>
      <c r="V87" s="322" t="s">
        <v>451</v>
      </c>
      <c r="AA87" s="322">
        <v>2</v>
      </c>
    </row>
    <row r="88" spans="1:27" ht="46.8" x14ac:dyDescent="0.6">
      <c r="A88" s="324" t="s">
        <v>159</v>
      </c>
      <c r="B88" s="322">
        <v>141</v>
      </c>
      <c r="C88" s="322">
        <v>114.18</v>
      </c>
      <c r="D88" s="322">
        <v>64.19</v>
      </c>
      <c r="E88" s="322">
        <v>195</v>
      </c>
      <c r="F88" s="322" t="s">
        <v>605</v>
      </c>
      <c r="M88" s="322" t="s">
        <v>451</v>
      </c>
      <c r="N88" s="322" t="s">
        <v>451</v>
      </c>
      <c r="O88" s="322" t="s">
        <v>452</v>
      </c>
      <c r="P88" s="322" t="s">
        <v>622</v>
      </c>
      <c r="Q88" s="322" t="s">
        <v>631</v>
      </c>
      <c r="R88" s="322" t="s">
        <v>451</v>
      </c>
      <c r="AA88" s="322" t="s">
        <v>632</v>
      </c>
    </row>
    <row r="89" spans="1:27" ht="78" x14ac:dyDescent="0.6">
      <c r="A89" s="323" t="s">
        <v>160</v>
      </c>
      <c r="B89" s="322">
        <v>492</v>
      </c>
      <c r="C89" s="322">
        <v>117.24</v>
      </c>
      <c r="D89" s="322">
        <v>63.17</v>
      </c>
      <c r="E89" s="322">
        <v>164</v>
      </c>
      <c r="F89" s="322" t="s">
        <v>605</v>
      </c>
      <c r="G89" s="322">
        <v>125</v>
      </c>
      <c r="H89" s="322" t="s">
        <v>634</v>
      </c>
      <c r="M89" s="322" t="s">
        <v>451</v>
      </c>
      <c r="N89" s="322" t="s">
        <v>451</v>
      </c>
      <c r="O89" s="322" t="s">
        <v>452</v>
      </c>
      <c r="P89" s="322" t="s">
        <v>635</v>
      </c>
      <c r="Q89" s="322" t="s">
        <v>636</v>
      </c>
      <c r="R89" s="322" t="s">
        <v>451</v>
      </c>
      <c r="S89" s="322" t="s">
        <v>451</v>
      </c>
      <c r="AA89" s="322">
        <v>1</v>
      </c>
    </row>
    <row r="90" spans="1:27" x14ac:dyDescent="0.6">
      <c r="A90" s="327" t="s">
        <v>243</v>
      </c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0"/>
      <c r="W90" s="330"/>
      <c r="X90" s="330"/>
      <c r="Y90" s="330"/>
      <c r="Z90" s="330"/>
      <c r="AA90" s="330"/>
    </row>
    <row r="91" spans="1:27" ht="31.2" x14ac:dyDescent="0.6">
      <c r="A91" s="323" t="s">
        <v>162</v>
      </c>
      <c r="B91" s="322">
        <v>368</v>
      </c>
      <c r="C91" s="322">
        <v>89.59</v>
      </c>
      <c r="D91" s="322">
        <v>53.85</v>
      </c>
      <c r="E91" s="322">
        <v>275</v>
      </c>
      <c r="F91" s="322" t="s">
        <v>638</v>
      </c>
      <c r="G91" s="322">
        <v>450</v>
      </c>
      <c r="H91" s="322" t="s">
        <v>639</v>
      </c>
      <c r="M91" s="322" t="s">
        <v>494</v>
      </c>
      <c r="N91" s="322" t="s">
        <v>494</v>
      </c>
      <c r="O91" s="322" t="s">
        <v>452</v>
      </c>
      <c r="P91" s="322" t="s">
        <v>622</v>
      </c>
      <c r="Q91" s="322" t="s">
        <v>640</v>
      </c>
      <c r="R91" s="322" t="s">
        <v>451</v>
      </c>
      <c r="S91" s="322" t="s">
        <v>451</v>
      </c>
      <c r="AA91" s="322">
        <v>7</v>
      </c>
    </row>
    <row r="92" spans="1:27" ht="46.8" x14ac:dyDescent="0.6">
      <c r="A92" s="323" t="s">
        <v>163</v>
      </c>
      <c r="B92" s="326">
        <v>1981</v>
      </c>
      <c r="C92" s="322">
        <v>82.43</v>
      </c>
      <c r="D92" s="322">
        <v>52.93</v>
      </c>
      <c r="E92" s="322">
        <v>490</v>
      </c>
      <c r="F92" s="322" t="s">
        <v>642</v>
      </c>
      <c r="G92" s="322">
        <v>311</v>
      </c>
      <c r="H92" s="322" t="s">
        <v>643</v>
      </c>
      <c r="M92" s="322" t="s">
        <v>644</v>
      </c>
      <c r="N92" s="322" t="s">
        <v>494</v>
      </c>
      <c r="O92" s="322" t="s">
        <v>452</v>
      </c>
      <c r="P92" s="322" t="s">
        <v>622</v>
      </c>
      <c r="Q92" s="322" t="s">
        <v>453</v>
      </c>
      <c r="R92" s="322" t="s">
        <v>454</v>
      </c>
      <c r="S92" s="322" t="s">
        <v>454</v>
      </c>
      <c r="T92" s="322" t="s">
        <v>645</v>
      </c>
      <c r="U92" s="322" t="s">
        <v>451</v>
      </c>
      <c r="V92" s="322" t="s">
        <v>451</v>
      </c>
      <c r="AA92" s="322">
        <v>7</v>
      </c>
    </row>
    <row r="93" spans="1:27" ht="42.75" customHeight="1" x14ac:dyDescent="0.6">
      <c r="A93" s="323" t="s">
        <v>164</v>
      </c>
      <c r="B93" s="322">
        <v>400</v>
      </c>
      <c r="C93" s="322">
        <v>90.95</v>
      </c>
      <c r="D93" s="322">
        <v>53.89</v>
      </c>
      <c r="E93" s="322">
        <v>285</v>
      </c>
      <c r="F93" s="322" t="s">
        <v>638</v>
      </c>
      <c r="G93" s="322">
        <v>425</v>
      </c>
      <c r="H93" s="322" t="s">
        <v>639</v>
      </c>
      <c r="M93" s="322" t="s">
        <v>494</v>
      </c>
      <c r="N93" s="322" t="s">
        <v>494</v>
      </c>
      <c r="O93" s="322" t="s">
        <v>452</v>
      </c>
      <c r="P93" s="322" t="s">
        <v>622</v>
      </c>
      <c r="Q93" s="322" t="s">
        <v>453</v>
      </c>
      <c r="R93" s="322" t="s">
        <v>454</v>
      </c>
      <c r="S93" s="322" t="s">
        <v>454</v>
      </c>
      <c r="T93" s="322" t="s">
        <v>647</v>
      </c>
      <c r="U93" s="322" t="s">
        <v>451</v>
      </c>
      <c r="V93" s="322" t="s">
        <v>451</v>
      </c>
      <c r="AA93" s="322">
        <v>7</v>
      </c>
    </row>
    <row r="94" spans="1:27" ht="54.75" customHeight="1" x14ac:dyDescent="0.6">
      <c r="A94" s="323" t="s">
        <v>165</v>
      </c>
      <c r="B94" s="322">
        <v>904</v>
      </c>
      <c r="C94" s="322">
        <v>89.84</v>
      </c>
      <c r="D94" s="322">
        <v>53.82</v>
      </c>
      <c r="E94" s="322">
        <v>265</v>
      </c>
      <c r="F94" s="322" t="s">
        <v>638</v>
      </c>
      <c r="G94" s="322">
        <v>440</v>
      </c>
      <c r="H94" s="322" t="s">
        <v>639</v>
      </c>
      <c r="I94" s="322">
        <v>580</v>
      </c>
      <c r="J94" s="322" t="s">
        <v>649</v>
      </c>
      <c r="M94" s="322" t="s">
        <v>494</v>
      </c>
      <c r="N94" s="322" t="s">
        <v>494</v>
      </c>
      <c r="O94" s="322" t="s">
        <v>452</v>
      </c>
      <c r="P94" s="322" t="s">
        <v>622</v>
      </c>
      <c r="Q94" s="322" t="s">
        <v>650</v>
      </c>
      <c r="R94" s="322" t="s">
        <v>451</v>
      </c>
      <c r="S94" s="322" t="s">
        <v>451</v>
      </c>
      <c r="T94" s="322" t="s">
        <v>651</v>
      </c>
      <c r="U94" s="322" t="s">
        <v>451</v>
      </c>
      <c r="V94" s="322" t="s">
        <v>451</v>
      </c>
      <c r="AA94" s="322">
        <v>7</v>
      </c>
    </row>
    <row r="95" spans="1:27" ht="47.25" customHeight="1" x14ac:dyDescent="0.6">
      <c r="A95" s="324" t="s">
        <v>166</v>
      </c>
      <c r="B95" s="322">
        <v>489</v>
      </c>
      <c r="C95" s="322">
        <v>91.8</v>
      </c>
      <c r="D95" s="322">
        <v>51.68</v>
      </c>
      <c r="E95" s="322">
        <v>115</v>
      </c>
      <c r="F95" s="322" t="s">
        <v>638</v>
      </c>
      <c r="G95" s="322">
        <v>155</v>
      </c>
      <c r="H95" s="322" t="s">
        <v>653</v>
      </c>
      <c r="M95" s="322" t="s">
        <v>494</v>
      </c>
      <c r="N95" s="322" t="s">
        <v>494</v>
      </c>
      <c r="O95" s="322" t="s">
        <v>452</v>
      </c>
      <c r="P95" s="322" t="s">
        <v>622</v>
      </c>
      <c r="Q95" s="322" t="s">
        <v>453</v>
      </c>
      <c r="R95" s="322" t="s">
        <v>451</v>
      </c>
      <c r="S95" s="322" t="s">
        <v>454</v>
      </c>
      <c r="AA95" s="322" t="s">
        <v>632</v>
      </c>
    </row>
    <row r="96" spans="1:27" ht="46.5" customHeight="1" x14ac:dyDescent="0.6">
      <c r="A96" s="324" t="s">
        <v>167</v>
      </c>
      <c r="B96" s="322">
        <v>763</v>
      </c>
      <c r="C96" s="322">
        <v>78.08</v>
      </c>
      <c r="D96" s="322">
        <v>45.06</v>
      </c>
      <c r="E96" s="322">
        <v>180</v>
      </c>
      <c r="F96" s="322" t="s">
        <v>653</v>
      </c>
      <c r="M96" s="322" t="s">
        <v>494</v>
      </c>
      <c r="N96" s="322" t="s">
        <v>494</v>
      </c>
      <c r="O96" s="322" t="s">
        <v>452</v>
      </c>
      <c r="P96" s="322" t="s">
        <v>622</v>
      </c>
      <c r="Q96" s="322" t="s">
        <v>453</v>
      </c>
      <c r="R96" s="322" t="s">
        <v>451</v>
      </c>
      <c r="S96" s="322" t="s">
        <v>454</v>
      </c>
      <c r="AA96" s="322" t="s">
        <v>632</v>
      </c>
    </row>
    <row r="97" spans="1:27" ht="46.5" customHeight="1" x14ac:dyDescent="0.6">
      <c r="A97" s="324" t="s">
        <v>168</v>
      </c>
      <c r="B97" s="322">
        <v>1085</v>
      </c>
      <c r="C97" s="322">
        <v>87.99</v>
      </c>
      <c r="D97" s="322">
        <v>51.56</v>
      </c>
      <c r="E97" s="322">
        <v>153</v>
      </c>
      <c r="F97" s="322" t="s">
        <v>638</v>
      </c>
      <c r="M97" s="322" t="s">
        <v>656</v>
      </c>
      <c r="N97" s="322" t="s">
        <v>494</v>
      </c>
      <c r="O97" s="322" t="s">
        <v>452</v>
      </c>
      <c r="P97" s="322" t="s">
        <v>622</v>
      </c>
      <c r="Q97" s="322" t="s">
        <v>657</v>
      </c>
      <c r="R97" s="322" t="s">
        <v>451</v>
      </c>
      <c r="S97" s="322" t="s">
        <v>451</v>
      </c>
      <c r="T97" s="322" t="s">
        <v>658</v>
      </c>
      <c r="U97" s="322" t="s">
        <v>451</v>
      </c>
      <c r="V97" s="322" t="s">
        <v>451</v>
      </c>
      <c r="AA97" s="322" t="s">
        <v>632</v>
      </c>
    </row>
    <row r="98" spans="1:27" ht="93.6" x14ac:dyDescent="0.6">
      <c r="A98" s="324" t="s">
        <v>169</v>
      </c>
      <c r="B98" s="322">
        <v>1861</v>
      </c>
      <c r="C98" s="322">
        <v>93.43</v>
      </c>
      <c r="D98" s="322">
        <v>53.06</v>
      </c>
      <c r="E98" s="322">
        <v>227</v>
      </c>
      <c r="F98" s="322" t="s">
        <v>660</v>
      </c>
      <c r="G98" s="322">
        <v>450</v>
      </c>
      <c r="H98" s="322" t="s">
        <v>556</v>
      </c>
      <c r="I98" s="322">
        <v>363</v>
      </c>
      <c r="J98" s="322" t="s">
        <v>661</v>
      </c>
      <c r="K98" s="322">
        <v>430</v>
      </c>
      <c r="L98" s="322" t="s">
        <v>662</v>
      </c>
      <c r="M98" s="322" t="s">
        <v>494</v>
      </c>
      <c r="N98" s="322" t="s">
        <v>494</v>
      </c>
      <c r="O98" s="322" t="s">
        <v>452</v>
      </c>
      <c r="P98" s="322" t="s">
        <v>622</v>
      </c>
      <c r="Q98" s="322" t="s">
        <v>453</v>
      </c>
      <c r="R98" s="322" t="s">
        <v>451</v>
      </c>
      <c r="S98" s="322" t="s">
        <v>454</v>
      </c>
      <c r="AA98" s="322" t="s">
        <v>632</v>
      </c>
    </row>
    <row r="99" spans="1:27" ht="31.2" x14ac:dyDescent="0.6">
      <c r="A99" s="323" t="s">
        <v>170</v>
      </c>
      <c r="B99" s="322">
        <v>2031</v>
      </c>
      <c r="C99" s="322">
        <v>81.680000000000007</v>
      </c>
      <c r="D99" s="322">
        <v>52.21</v>
      </c>
      <c r="E99" s="322">
        <v>450</v>
      </c>
      <c r="F99" s="322" t="s">
        <v>642</v>
      </c>
      <c r="G99" s="322">
        <v>175</v>
      </c>
      <c r="H99" s="322" t="s">
        <v>664</v>
      </c>
      <c r="M99" s="322" t="s">
        <v>644</v>
      </c>
      <c r="N99" s="322" t="s">
        <v>494</v>
      </c>
      <c r="O99" s="322" t="s">
        <v>452</v>
      </c>
      <c r="P99" s="322" t="s">
        <v>622</v>
      </c>
      <c r="Q99" s="322" t="s">
        <v>453</v>
      </c>
      <c r="R99" s="322" t="s">
        <v>454</v>
      </c>
      <c r="S99" s="322" t="s">
        <v>454</v>
      </c>
      <c r="AA99" s="322">
        <v>7</v>
      </c>
    </row>
    <row r="100" spans="1:27" ht="46.8" x14ac:dyDescent="0.6">
      <c r="A100" s="323" t="s">
        <v>171</v>
      </c>
      <c r="B100" s="322">
        <v>334</v>
      </c>
      <c r="C100" s="322">
        <v>87.64</v>
      </c>
      <c r="D100" s="322">
        <v>55.99</v>
      </c>
      <c r="E100" s="322">
        <v>529</v>
      </c>
      <c r="F100" s="322" t="s">
        <v>638</v>
      </c>
      <c r="G100" s="322">
        <v>234</v>
      </c>
      <c r="H100" s="322" t="s">
        <v>666</v>
      </c>
      <c r="M100" s="322" t="s">
        <v>644</v>
      </c>
      <c r="N100" s="322" t="s">
        <v>494</v>
      </c>
      <c r="O100" s="322" t="s">
        <v>452</v>
      </c>
      <c r="P100" s="322" t="s">
        <v>622</v>
      </c>
      <c r="Q100" s="322" t="s">
        <v>453</v>
      </c>
      <c r="R100" s="322" t="s">
        <v>454</v>
      </c>
      <c r="S100" s="322" t="s">
        <v>454</v>
      </c>
      <c r="AA100" s="322">
        <v>7</v>
      </c>
    </row>
    <row r="101" spans="1:27" x14ac:dyDescent="0.6">
      <c r="A101" s="323" t="s">
        <v>172</v>
      </c>
      <c r="B101" s="322">
        <v>890</v>
      </c>
      <c r="C101" s="322">
        <v>88.57</v>
      </c>
      <c r="D101" s="322">
        <v>53.52</v>
      </c>
      <c r="E101" s="322">
        <v>400</v>
      </c>
      <c r="F101" s="322" t="s">
        <v>638</v>
      </c>
      <c r="M101" s="322" t="s">
        <v>494</v>
      </c>
      <c r="N101" s="322" t="s">
        <v>494</v>
      </c>
      <c r="O101" s="322" t="s">
        <v>452</v>
      </c>
      <c r="P101" s="322" t="s">
        <v>622</v>
      </c>
      <c r="Q101" s="322" t="s">
        <v>453</v>
      </c>
      <c r="R101" s="322" t="s">
        <v>454</v>
      </c>
      <c r="S101" s="322" t="s">
        <v>454</v>
      </c>
      <c r="AA101" s="322">
        <v>7</v>
      </c>
    </row>
    <row r="102" spans="1:27" ht="31.2" x14ac:dyDescent="0.6">
      <c r="A102" s="323" t="s">
        <v>173</v>
      </c>
      <c r="B102" s="322">
        <v>2031</v>
      </c>
      <c r="C102" s="322">
        <v>82.43</v>
      </c>
      <c r="D102" s="322">
        <v>52.93</v>
      </c>
      <c r="E102" s="322">
        <v>450</v>
      </c>
      <c r="F102" s="322" t="s">
        <v>642</v>
      </c>
      <c r="G102" s="322">
        <v>180</v>
      </c>
      <c r="H102" s="322" t="s">
        <v>664</v>
      </c>
      <c r="M102" s="322" t="s">
        <v>644</v>
      </c>
      <c r="N102" s="322" t="s">
        <v>494</v>
      </c>
      <c r="O102" s="322" t="s">
        <v>452</v>
      </c>
      <c r="P102" s="322" t="s">
        <v>622</v>
      </c>
      <c r="Q102" s="322" t="s">
        <v>453</v>
      </c>
      <c r="R102" s="322" t="s">
        <v>454</v>
      </c>
      <c r="S102" s="322" t="s">
        <v>454</v>
      </c>
      <c r="T102" s="322" t="s">
        <v>668</v>
      </c>
      <c r="U102" s="322" t="s">
        <v>451</v>
      </c>
      <c r="V102" s="322" t="s">
        <v>451</v>
      </c>
      <c r="AA102" s="322">
        <v>7</v>
      </c>
    </row>
    <row r="103" spans="1:27" ht="53.25" customHeight="1" x14ac:dyDescent="0.6">
      <c r="A103" s="324" t="s">
        <v>174</v>
      </c>
      <c r="B103" s="322">
        <v>340</v>
      </c>
      <c r="C103" s="322">
        <v>92.84</v>
      </c>
      <c r="D103" s="322">
        <v>52.99</v>
      </c>
      <c r="E103" s="322">
        <v>360</v>
      </c>
      <c r="F103" s="322" t="s">
        <v>670</v>
      </c>
      <c r="G103" s="322">
        <v>223</v>
      </c>
      <c r="H103" s="322" t="s">
        <v>660</v>
      </c>
      <c r="M103" s="322" t="s">
        <v>494</v>
      </c>
      <c r="N103" s="322" t="s">
        <v>494</v>
      </c>
      <c r="O103" s="322" t="s">
        <v>452</v>
      </c>
      <c r="P103" s="322" t="s">
        <v>622</v>
      </c>
      <c r="Q103" s="322" t="s">
        <v>453</v>
      </c>
      <c r="R103" s="322" t="s">
        <v>451</v>
      </c>
      <c r="S103" s="322" t="s">
        <v>454</v>
      </c>
      <c r="AA103" s="322" t="s">
        <v>632</v>
      </c>
    </row>
    <row r="104" spans="1:27" ht="31.2" x14ac:dyDescent="0.6">
      <c r="A104" s="323" t="s">
        <v>175</v>
      </c>
      <c r="B104" s="322">
        <v>415</v>
      </c>
      <c r="C104" s="322">
        <v>89.82</v>
      </c>
      <c r="D104" s="322">
        <v>53.04</v>
      </c>
      <c r="E104" s="322">
        <v>175</v>
      </c>
      <c r="F104" s="322" t="s">
        <v>638</v>
      </c>
      <c r="G104" s="322">
        <v>360</v>
      </c>
      <c r="H104" s="322" t="s">
        <v>639</v>
      </c>
      <c r="M104" s="322" t="s">
        <v>656</v>
      </c>
      <c r="N104" s="322" t="s">
        <v>494</v>
      </c>
      <c r="O104" s="322" t="s">
        <v>452</v>
      </c>
      <c r="P104" s="322" t="s">
        <v>622</v>
      </c>
      <c r="Q104" s="322" t="s">
        <v>672</v>
      </c>
      <c r="R104" s="322" t="s">
        <v>451</v>
      </c>
      <c r="S104" s="322" t="s">
        <v>451</v>
      </c>
      <c r="AA104" s="322">
        <v>7</v>
      </c>
    </row>
    <row r="105" spans="1:27" ht="47.25" customHeight="1" x14ac:dyDescent="0.6">
      <c r="A105" s="324" t="s">
        <v>176</v>
      </c>
      <c r="B105" s="322">
        <v>240</v>
      </c>
      <c r="C105" s="322">
        <v>88.02</v>
      </c>
      <c r="D105" s="322">
        <v>52.2</v>
      </c>
      <c r="E105" s="322">
        <v>180</v>
      </c>
      <c r="F105" s="322" t="s">
        <v>638</v>
      </c>
      <c r="G105" s="322">
        <v>560</v>
      </c>
      <c r="H105" s="322" t="s">
        <v>649</v>
      </c>
      <c r="M105" s="322" t="s">
        <v>494</v>
      </c>
      <c r="N105" s="322" t="s">
        <v>494</v>
      </c>
      <c r="O105" s="322" t="s">
        <v>452</v>
      </c>
      <c r="P105" s="322" t="s">
        <v>622</v>
      </c>
      <c r="Q105" s="322" t="s">
        <v>453</v>
      </c>
      <c r="R105" s="322" t="s">
        <v>451</v>
      </c>
      <c r="S105" s="322" t="s">
        <v>454</v>
      </c>
      <c r="T105" s="322" t="s">
        <v>674</v>
      </c>
      <c r="U105" s="322" t="s">
        <v>451</v>
      </c>
      <c r="V105" s="322" t="s">
        <v>451</v>
      </c>
      <c r="AA105" s="322" t="s">
        <v>632</v>
      </c>
    </row>
    <row r="106" spans="1:27" ht="31.2" x14ac:dyDescent="0.6">
      <c r="A106" s="323" t="s">
        <v>177</v>
      </c>
      <c r="B106" s="322">
        <v>260</v>
      </c>
      <c r="C106" s="322">
        <v>91.81</v>
      </c>
      <c r="D106" s="322">
        <v>53.38</v>
      </c>
      <c r="E106" s="322">
        <v>370</v>
      </c>
      <c r="F106" s="322" t="s">
        <v>639</v>
      </c>
      <c r="G106" s="322">
        <v>245</v>
      </c>
      <c r="H106" s="322" t="s">
        <v>638</v>
      </c>
      <c r="M106" s="322" t="s">
        <v>494</v>
      </c>
      <c r="N106" s="322" t="s">
        <v>494</v>
      </c>
      <c r="O106" s="322" t="s">
        <v>452</v>
      </c>
      <c r="P106" s="322" t="s">
        <v>622</v>
      </c>
      <c r="Q106" s="322" t="s">
        <v>676</v>
      </c>
      <c r="R106" s="322" t="s">
        <v>451</v>
      </c>
      <c r="S106" s="322" t="s">
        <v>451</v>
      </c>
      <c r="AA106" s="322">
        <v>7</v>
      </c>
    </row>
    <row r="107" spans="1:27" ht="50.25" customHeight="1" x14ac:dyDescent="0.6">
      <c r="A107" s="324" t="s">
        <v>178</v>
      </c>
      <c r="B107" s="322">
        <v>263</v>
      </c>
      <c r="C107" s="322">
        <v>93.02</v>
      </c>
      <c r="D107" s="322">
        <v>52.51</v>
      </c>
      <c r="E107" s="322">
        <v>175</v>
      </c>
      <c r="F107" s="322" t="s">
        <v>660</v>
      </c>
      <c r="M107" s="322" t="s">
        <v>494</v>
      </c>
      <c r="N107" s="322" t="s">
        <v>494</v>
      </c>
      <c r="O107" s="322" t="s">
        <v>452</v>
      </c>
      <c r="P107" s="322" t="s">
        <v>622</v>
      </c>
      <c r="Q107" s="322" t="s">
        <v>678</v>
      </c>
      <c r="R107" s="322" t="s">
        <v>451</v>
      </c>
      <c r="S107" s="322" t="s">
        <v>451</v>
      </c>
      <c r="AA107" s="322" t="s">
        <v>632</v>
      </c>
    </row>
    <row r="108" spans="1:27" ht="62.4" x14ac:dyDescent="0.6">
      <c r="A108" s="324" t="s">
        <v>179</v>
      </c>
      <c r="B108" s="322">
        <v>190</v>
      </c>
      <c r="C108" s="322">
        <v>91.8</v>
      </c>
      <c r="D108" s="322">
        <v>51.68</v>
      </c>
      <c r="E108" s="322">
        <v>170</v>
      </c>
      <c r="F108" s="322" t="s">
        <v>679</v>
      </c>
      <c r="M108" s="322" t="s">
        <v>680</v>
      </c>
      <c r="N108" s="322" t="s">
        <v>494</v>
      </c>
      <c r="O108" s="322" t="s">
        <v>452</v>
      </c>
      <c r="P108" s="322" t="s">
        <v>622</v>
      </c>
      <c r="Q108" s="322" t="s">
        <v>681</v>
      </c>
      <c r="R108" s="322" t="s">
        <v>451</v>
      </c>
      <c r="S108" s="322" t="s">
        <v>451</v>
      </c>
      <c r="AA108" s="322" t="s">
        <v>632</v>
      </c>
    </row>
    <row r="109" spans="1:27" ht="62.4" x14ac:dyDescent="0.6">
      <c r="A109" s="323" t="s">
        <v>180</v>
      </c>
      <c r="B109" s="322">
        <v>237</v>
      </c>
      <c r="C109" s="322">
        <v>85.44</v>
      </c>
      <c r="D109" s="322">
        <v>54.98</v>
      </c>
      <c r="E109" s="322">
        <v>770</v>
      </c>
      <c r="F109" s="322" t="s">
        <v>642</v>
      </c>
      <c r="G109" s="322">
        <v>434</v>
      </c>
      <c r="H109" s="322" t="s">
        <v>683</v>
      </c>
      <c r="M109" s="322" t="s">
        <v>684</v>
      </c>
      <c r="N109" s="322" t="s">
        <v>494</v>
      </c>
      <c r="O109" s="322" t="s">
        <v>452</v>
      </c>
      <c r="P109" s="322" t="s">
        <v>685</v>
      </c>
      <c r="Q109" s="322" t="s">
        <v>453</v>
      </c>
      <c r="R109" s="322" t="s">
        <v>454</v>
      </c>
      <c r="S109" s="322" t="s">
        <v>454</v>
      </c>
      <c r="T109" s="322" t="s">
        <v>686</v>
      </c>
      <c r="U109" s="322" t="s">
        <v>451</v>
      </c>
      <c r="V109" s="322" t="s">
        <v>451</v>
      </c>
      <c r="AA109" s="322">
        <v>7</v>
      </c>
    </row>
    <row r="110" spans="1:27" ht="62.4" x14ac:dyDescent="0.6">
      <c r="A110" s="323" t="s">
        <v>181</v>
      </c>
      <c r="B110" s="322">
        <v>2280</v>
      </c>
      <c r="C110" s="322">
        <v>93.99</v>
      </c>
      <c r="D110" s="322">
        <v>51.8</v>
      </c>
      <c r="E110" s="322">
        <v>90</v>
      </c>
      <c r="F110" s="322" t="s">
        <v>660</v>
      </c>
      <c r="G110" s="322">
        <v>33</v>
      </c>
      <c r="H110" s="322" t="s">
        <v>688</v>
      </c>
      <c r="M110" s="322" t="s">
        <v>684</v>
      </c>
      <c r="N110" s="322" t="s">
        <v>494</v>
      </c>
      <c r="O110" s="322" t="s">
        <v>452</v>
      </c>
      <c r="P110" s="322" t="s">
        <v>689</v>
      </c>
      <c r="Q110" s="322" t="s">
        <v>453</v>
      </c>
      <c r="R110" s="322" t="s">
        <v>454</v>
      </c>
      <c r="S110" s="322" t="s">
        <v>454</v>
      </c>
      <c r="AA110" s="322">
        <v>7</v>
      </c>
    </row>
    <row r="111" spans="1:27" ht="48.75" customHeight="1" x14ac:dyDescent="0.6">
      <c r="A111" s="324" t="s">
        <v>182</v>
      </c>
      <c r="B111" s="322">
        <v>495</v>
      </c>
      <c r="C111" s="322">
        <v>81.52</v>
      </c>
      <c r="D111" s="322">
        <v>43.01</v>
      </c>
      <c r="E111" s="322">
        <v>120</v>
      </c>
      <c r="F111" s="322" t="s">
        <v>660</v>
      </c>
      <c r="M111" s="322" t="s">
        <v>494</v>
      </c>
      <c r="N111" s="322" t="s">
        <v>494</v>
      </c>
      <c r="O111" s="322" t="s">
        <v>452</v>
      </c>
      <c r="P111" s="322" t="s">
        <v>622</v>
      </c>
      <c r="Q111" s="322" t="s">
        <v>453</v>
      </c>
      <c r="R111" s="322" t="s">
        <v>451</v>
      </c>
      <c r="S111" s="322" t="s">
        <v>454</v>
      </c>
      <c r="AA111" s="322" t="s">
        <v>632</v>
      </c>
    </row>
    <row r="112" spans="1:27" ht="31.2" x14ac:dyDescent="0.6">
      <c r="A112" s="323" t="s">
        <v>183</v>
      </c>
      <c r="B112" s="322">
        <v>420</v>
      </c>
      <c r="C112" s="322">
        <v>92.08</v>
      </c>
      <c r="D112" s="322">
        <v>53.81</v>
      </c>
      <c r="E112" s="322">
        <v>300</v>
      </c>
      <c r="F112" s="322" t="s">
        <v>638</v>
      </c>
      <c r="G112" s="322">
        <v>425</v>
      </c>
      <c r="H112" s="322" t="s">
        <v>639</v>
      </c>
      <c r="I112" s="322">
        <v>670</v>
      </c>
      <c r="J112" s="322" t="s">
        <v>649</v>
      </c>
      <c r="M112" s="322" t="s">
        <v>494</v>
      </c>
      <c r="N112" s="322" t="s">
        <v>494</v>
      </c>
      <c r="O112" s="322" t="s">
        <v>452</v>
      </c>
      <c r="P112" s="322" t="s">
        <v>622</v>
      </c>
      <c r="Q112" s="322" t="s">
        <v>453</v>
      </c>
      <c r="R112" s="322" t="s">
        <v>454</v>
      </c>
      <c r="S112" s="322" t="s">
        <v>454</v>
      </c>
      <c r="AA112" s="322">
        <v>7</v>
      </c>
    </row>
    <row r="113" spans="1:27" ht="52.5" customHeight="1" x14ac:dyDescent="0.6">
      <c r="A113" s="324" t="s">
        <v>332</v>
      </c>
      <c r="B113" s="322">
        <v>335</v>
      </c>
      <c r="C113" s="322">
        <v>88.46</v>
      </c>
      <c r="D113" s="322">
        <v>52.79</v>
      </c>
      <c r="E113" s="322">
        <v>189</v>
      </c>
      <c r="F113" s="322" t="s">
        <v>638</v>
      </c>
      <c r="M113" s="322" t="s">
        <v>494</v>
      </c>
      <c r="N113" s="322" t="s">
        <v>494</v>
      </c>
      <c r="O113" s="322" t="s">
        <v>452</v>
      </c>
      <c r="P113" s="322" t="s">
        <v>622</v>
      </c>
      <c r="Q113" s="322" t="s">
        <v>693</v>
      </c>
      <c r="R113" s="322" t="s">
        <v>451</v>
      </c>
      <c r="S113" s="322" t="s">
        <v>451</v>
      </c>
      <c r="AA113" s="322" t="s">
        <v>632</v>
      </c>
    </row>
    <row r="114" spans="1:27" ht="62.4" x14ac:dyDescent="0.6">
      <c r="A114" s="324" t="s">
        <v>185</v>
      </c>
      <c r="B114" s="322">
        <v>21</v>
      </c>
      <c r="C114" s="322">
        <v>89.14</v>
      </c>
      <c r="D114" s="322">
        <v>53.45</v>
      </c>
      <c r="E114" s="322">
        <v>350</v>
      </c>
      <c r="F114" s="322" t="s">
        <v>639</v>
      </c>
      <c r="M114" s="322" t="s">
        <v>494</v>
      </c>
      <c r="N114" s="322" t="s">
        <v>494</v>
      </c>
      <c r="O114" s="322" t="s">
        <v>695</v>
      </c>
      <c r="P114" s="322" t="s">
        <v>622</v>
      </c>
      <c r="Q114" s="322" t="s">
        <v>696</v>
      </c>
      <c r="R114" s="322" t="s">
        <v>451</v>
      </c>
      <c r="S114" s="322" t="s">
        <v>451</v>
      </c>
      <c r="AA114" s="322" t="s">
        <v>632</v>
      </c>
    </row>
    <row r="115" spans="1:27" ht="31.2" x14ac:dyDescent="0.6">
      <c r="A115" s="323" t="s">
        <v>186</v>
      </c>
      <c r="B115" s="322">
        <v>810</v>
      </c>
      <c r="C115" s="322">
        <v>91.33</v>
      </c>
      <c r="D115" s="322">
        <v>52.95</v>
      </c>
      <c r="E115" s="322">
        <v>182</v>
      </c>
      <c r="F115" s="322" t="s">
        <v>638</v>
      </c>
      <c r="G115" s="322">
        <v>325</v>
      </c>
      <c r="H115" s="322" t="s">
        <v>639</v>
      </c>
      <c r="M115" s="322" t="s">
        <v>494</v>
      </c>
      <c r="N115" s="322" t="s">
        <v>494</v>
      </c>
      <c r="O115" s="322" t="s">
        <v>452</v>
      </c>
      <c r="P115" s="322" t="s">
        <v>622</v>
      </c>
      <c r="Q115" s="322" t="s">
        <v>453</v>
      </c>
      <c r="R115" s="322" t="s">
        <v>454</v>
      </c>
      <c r="S115" s="322" t="s">
        <v>454</v>
      </c>
      <c r="AA115" s="322">
        <v>7</v>
      </c>
    </row>
    <row r="116" spans="1:27" ht="54" customHeight="1" x14ac:dyDescent="0.6">
      <c r="A116" s="324" t="s">
        <v>187</v>
      </c>
      <c r="B116" s="322">
        <v>670</v>
      </c>
      <c r="C116" s="322">
        <v>82.43</v>
      </c>
      <c r="D116" s="322">
        <v>52.93</v>
      </c>
      <c r="E116" s="322">
        <v>257</v>
      </c>
      <c r="F116" s="322" t="s">
        <v>638</v>
      </c>
      <c r="M116" s="322" t="s">
        <v>494</v>
      </c>
      <c r="N116" s="322" t="s">
        <v>494</v>
      </c>
      <c r="O116" s="322" t="s">
        <v>452</v>
      </c>
      <c r="P116" s="322" t="s">
        <v>622</v>
      </c>
      <c r="Q116" s="322" t="s">
        <v>453</v>
      </c>
      <c r="R116" s="322" t="s">
        <v>451</v>
      </c>
      <c r="S116" s="322" t="s">
        <v>454</v>
      </c>
      <c r="AA116" s="322" t="s">
        <v>632</v>
      </c>
    </row>
    <row r="117" spans="1:27" ht="31.2" x14ac:dyDescent="0.6">
      <c r="A117" s="323" t="s">
        <v>188</v>
      </c>
      <c r="B117" s="322">
        <v>480</v>
      </c>
      <c r="C117" s="322">
        <v>89.27</v>
      </c>
      <c r="D117" s="322">
        <v>52.9</v>
      </c>
      <c r="E117" s="322">
        <v>385</v>
      </c>
      <c r="F117" s="322" t="s">
        <v>639</v>
      </c>
      <c r="M117" s="322" t="s">
        <v>656</v>
      </c>
      <c r="N117" s="322" t="s">
        <v>494</v>
      </c>
      <c r="O117" s="322" t="s">
        <v>452</v>
      </c>
      <c r="P117" s="322" t="s">
        <v>622</v>
      </c>
      <c r="Q117" s="322" t="s">
        <v>453</v>
      </c>
      <c r="R117" s="322" t="s">
        <v>454</v>
      </c>
      <c r="S117" s="322" t="s">
        <v>454</v>
      </c>
      <c r="AA117" s="322">
        <v>7</v>
      </c>
    </row>
    <row r="118" spans="1:27" x14ac:dyDescent="0.6">
      <c r="A118" s="327" t="s">
        <v>249</v>
      </c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330"/>
      <c r="Z118" s="330"/>
      <c r="AA118" s="330"/>
    </row>
    <row r="119" spans="1:27" x14ac:dyDescent="0.6">
      <c r="A119" s="323" t="s">
        <v>190</v>
      </c>
      <c r="B119" s="322">
        <v>168</v>
      </c>
      <c r="C119" s="322">
        <v>55.79</v>
      </c>
      <c r="D119" s="322">
        <v>53.33</v>
      </c>
      <c r="E119" s="322">
        <v>235</v>
      </c>
      <c r="F119" s="322" t="s">
        <v>700</v>
      </c>
      <c r="M119" s="322" t="s">
        <v>701</v>
      </c>
      <c r="N119" s="322" t="s">
        <v>494</v>
      </c>
      <c r="O119" s="322" t="s">
        <v>452</v>
      </c>
      <c r="P119" s="322" t="s">
        <v>494</v>
      </c>
      <c r="Q119" s="322" t="s">
        <v>702</v>
      </c>
      <c r="R119" s="322" t="s">
        <v>451</v>
      </c>
      <c r="S119" s="322" t="s">
        <v>451</v>
      </c>
      <c r="T119" s="322" t="s">
        <v>703</v>
      </c>
      <c r="U119" s="322" t="s">
        <v>451</v>
      </c>
      <c r="V119" s="322" t="s">
        <v>451</v>
      </c>
      <c r="AA119" s="322">
        <v>4</v>
      </c>
    </row>
    <row r="120" spans="1:27" ht="31.2" x14ac:dyDescent="0.6">
      <c r="A120" s="323" t="s">
        <v>191</v>
      </c>
      <c r="B120" s="322">
        <v>556</v>
      </c>
      <c r="C120" s="322">
        <v>60.22</v>
      </c>
      <c r="D120" s="322">
        <v>55.46</v>
      </c>
      <c r="E120" s="322">
        <v>230</v>
      </c>
      <c r="F120" s="322" t="s">
        <v>705</v>
      </c>
      <c r="M120" s="322" t="s">
        <v>701</v>
      </c>
      <c r="N120" s="322" t="s">
        <v>494</v>
      </c>
      <c r="O120" s="322" t="s">
        <v>452</v>
      </c>
      <c r="P120" s="322" t="s">
        <v>494</v>
      </c>
      <c r="Q120" s="322" t="s">
        <v>706</v>
      </c>
      <c r="R120" s="322" t="s">
        <v>454</v>
      </c>
      <c r="S120" s="322" t="s">
        <v>451</v>
      </c>
      <c r="T120" s="322" t="s">
        <v>707</v>
      </c>
      <c r="U120" s="322" t="s">
        <v>451</v>
      </c>
      <c r="V120" s="322" t="s">
        <v>451</v>
      </c>
      <c r="AA120" s="322">
        <v>4</v>
      </c>
    </row>
    <row r="121" spans="1:27" ht="31.2" x14ac:dyDescent="0.6">
      <c r="A121" s="323" t="s">
        <v>192</v>
      </c>
      <c r="B121" s="322">
        <v>361</v>
      </c>
      <c r="C121" s="322">
        <v>59.18</v>
      </c>
      <c r="D121" s="322">
        <v>55.09</v>
      </c>
      <c r="E121" s="322">
        <v>210</v>
      </c>
      <c r="F121" s="322" t="s">
        <v>705</v>
      </c>
      <c r="M121" s="322" t="s">
        <v>701</v>
      </c>
      <c r="N121" s="322" t="s">
        <v>494</v>
      </c>
      <c r="O121" s="322" t="s">
        <v>452</v>
      </c>
      <c r="P121" s="322" t="s">
        <v>494</v>
      </c>
      <c r="Q121" s="322" t="s">
        <v>706</v>
      </c>
      <c r="R121" s="322" t="s">
        <v>454</v>
      </c>
      <c r="S121" s="322" t="s">
        <v>451</v>
      </c>
      <c r="T121" s="322" t="s">
        <v>709</v>
      </c>
      <c r="U121" s="322" t="s">
        <v>451</v>
      </c>
      <c r="V121" s="322" t="s">
        <v>451</v>
      </c>
      <c r="AA121" s="322">
        <v>4</v>
      </c>
    </row>
    <row r="122" spans="1:27" ht="46.8" x14ac:dyDescent="0.6">
      <c r="A122" s="323" t="s">
        <v>193</v>
      </c>
      <c r="B122" s="322">
        <v>1188</v>
      </c>
      <c r="C122" s="322">
        <v>61.76</v>
      </c>
      <c r="D122" s="322">
        <v>56.53</v>
      </c>
      <c r="E122" s="322">
        <v>370</v>
      </c>
      <c r="F122" s="322" t="s">
        <v>705</v>
      </c>
      <c r="M122" s="322" t="s">
        <v>701</v>
      </c>
      <c r="N122" s="322" t="s">
        <v>494</v>
      </c>
      <c r="O122" s="322" t="s">
        <v>452</v>
      </c>
      <c r="P122" s="322" t="s">
        <v>494</v>
      </c>
      <c r="Q122" s="322" t="s">
        <v>453</v>
      </c>
      <c r="R122" s="322" t="s">
        <v>454</v>
      </c>
      <c r="S122" s="322" t="s">
        <v>454</v>
      </c>
      <c r="T122" s="322" t="s">
        <v>706</v>
      </c>
      <c r="U122" s="322" t="s">
        <v>454</v>
      </c>
      <c r="V122" s="322" t="s">
        <v>451</v>
      </c>
      <c r="W122" s="322" t="s">
        <v>711</v>
      </c>
      <c r="X122" s="322" t="s">
        <v>451</v>
      </c>
      <c r="Y122" s="322" t="s">
        <v>451</v>
      </c>
      <c r="AA122" s="322">
        <v>4</v>
      </c>
    </row>
    <row r="123" spans="1:27" ht="31.2" x14ac:dyDescent="0.6">
      <c r="A123" s="323" t="s">
        <v>194</v>
      </c>
      <c r="B123" s="322">
        <v>931</v>
      </c>
      <c r="C123" s="322">
        <v>61.1</v>
      </c>
      <c r="D123" s="322">
        <v>55.9</v>
      </c>
      <c r="E123" s="322">
        <v>300</v>
      </c>
      <c r="F123" s="322" t="s">
        <v>705</v>
      </c>
      <c r="M123" s="322" t="s">
        <v>701</v>
      </c>
      <c r="N123" s="322" t="s">
        <v>494</v>
      </c>
      <c r="O123" s="322" t="s">
        <v>452</v>
      </c>
      <c r="P123" s="322" t="s">
        <v>494</v>
      </c>
      <c r="Q123" s="322" t="s">
        <v>713</v>
      </c>
      <c r="R123" s="322" t="s">
        <v>451</v>
      </c>
      <c r="S123" s="322" t="s">
        <v>451</v>
      </c>
      <c r="AA123" s="322">
        <v>4</v>
      </c>
    </row>
    <row r="124" spans="1:27" ht="31.2" x14ac:dyDescent="0.6">
      <c r="A124" s="323" t="s">
        <v>195</v>
      </c>
      <c r="B124" s="322">
        <v>206</v>
      </c>
      <c r="C124" s="322">
        <v>59.78</v>
      </c>
      <c r="D124" s="322">
        <v>54.91</v>
      </c>
      <c r="E124" s="322">
        <v>180</v>
      </c>
      <c r="F124" s="322" t="s">
        <v>705</v>
      </c>
      <c r="M124" s="322" t="s">
        <v>701</v>
      </c>
      <c r="N124" s="322" t="s">
        <v>494</v>
      </c>
      <c r="O124" s="322" t="s">
        <v>452</v>
      </c>
      <c r="P124" s="322" t="s">
        <v>494</v>
      </c>
      <c r="Q124" s="322" t="s">
        <v>715</v>
      </c>
      <c r="R124" s="322" t="s">
        <v>451</v>
      </c>
      <c r="S124" s="322" t="s">
        <v>451</v>
      </c>
      <c r="AA124" s="322">
        <v>4</v>
      </c>
    </row>
    <row r="125" spans="1:27" ht="31.2" x14ac:dyDescent="0.6">
      <c r="A125" s="323" t="s">
        <v>196</v>
      </c>
      <c r="B125" s="322">
        <v>306</v>
      </c>
      <c r="C125" s="322">
        <v>58.43</v>
      </c>
      <c r="D125" s="322">
        <v>54.18</v>
      </c>
      <c r="E125" s="322">
        <v>160</v>
      </c>
      <c r="F125" s="322" t="s">
        <v>705</v>
      </c>
      <c r="M125" s="322" t="s">
        <v>701</v>
      </c>
      <c r="N125" s="322" t="s">
        <v>494</v>
      </c>
      <c r="O125" s="322" t="s">
        <v>452</v>
      </c>
      <c r="P125" s="322" t="s">
        <v>494</v>
      </c>
      <c r="Q125" s="322" t="s">
        <v>453</v>
      </c>
      <c r="R125" s="322" t="s">
        <v>454</v>
      </c>
      <c r="S125" s="322" t="s">
        <v>454</v>
      </c>
      <c r="AA125" s="322">
        <v>4</v>
      </c>
    </row>
    <row r="126" spans="1:27" ht="57" customHeight="1" x14ac:dyDescent="0.6">
      <c r="A126" s="324" t="s">
        <v>197</v>
      </c>
      <c r="B126" s="322">
        <v>18</v>
      </c>
      <c r="C126" s="322">
        <v>55.77</v>
      </c>
      <c r="D126" s="322">
        <v>52.56</v>
      </c>
      <c r="E126" s="322">
        <v>132</v>
      </c>
      <c r="F126" s="322" t="s">
        <v>700</v>
      </c>
      <c r="M126" s="322" t="s">
        <v>718</v>
      </c>
      <c r="N126" s="322" t="s">
        <v>494</v>
      </c>
      <c r="O126" s="322" t="s">
        <v>452</v>
      </c>
      <c r="P126" s="322" t="s">
        <v>494</v>
      </c>
      <c r="Q126" s="322" t="s">
        <v>719</v>
      </c>
      <c r="R126" s="322" t="s">
        <v>451</v>
      </c>
      <c r="S126" s="322" t="s">
        <v>451</v>
      </c>
      <c r="T126" s="322" t="s">
        <v>720</v>
      </c>
      <c r="U126" s="322" t="s">
        <v>451</v>
      </c>
      <c r="V126" s="322" t="s">
        <v>451</v>
      </c>
      <c r="AA126" s="322" t="s">
        <v>632</v>
      </c>
    </row>
    <row r="127" spans="1:27" x14ac:dyDescent="0.6">
      <c r="A127" s="327" t="s">
        <v>721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30"/>
    </row>
    <row r="128" spans="1:27" ht="46.8" x14ac:dyDescent="0.6">
      <c r="A128" s="329" t="s">
        <v>251</v>
      </c>
      <c r="B128" s="322">
        <v>245</v>
      </c>
      <c r="C128" s="322">
        <v>139.82</v>
      </c>
      <c r="D128" s="322">
        <v>67.569999999999993</v>
      </c>
      <c r="E128" s="322">
        <v>795</v>
      </c>
      <c r="F128" s="322" t="s">
        <v>723</v>
      </c>
      <c r="M128" s="322" t="s">
        <v>451</v>
      </c>
      <c r="N128" s="322" t="s">
        <v>451</v>
      </c>
      <c r="O128" s="322" t="s">
        <v>452</v>
      </c>
      <c r="P128" s="322" t="s">
        <v>724</v>
      </c>
      <c r="Q128" s="322" t="s">
        <v>725</v>
      </c>
      <c r="R128" s="322" t="s">
        <v>454</v>
      </c>
      <c r="S128" s="322" t="s">
        <v>451</v>
      </c>
      <c r="AA128" s="322">
        <v>1</v>
      </c>
    </row>
    <row r="129" spans="1:27" x14ac:dyDescent="0.6">
      <c r="A129" s="327" t="s">
        <v>726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30"/>
    </row>
    <row r="130" spans="1:27" ht="46.8" x14ac:dyDescent="0.6">
      <c r="A130" s="323" t="s">
        <v>200</v>
      </c>
      <c r="B130" s="322">
        <v>1070</v>
      </c>
      <c r="C130" s="322">
        <v>105.58</v>
      </c>
      <c r="D130" s="322">
        <v>59.13</v>
      </c>
      <c r="E130" s="322">
        <v>450</v>
      </c>
      <c r="F130" s="322" t="s">
        <v>728</v>
      </c>
      <c r="G130" s="322">
        <v>20</v>
      </c>
      <c r="H130" s="322" t="s">
        <v>729</v>
      </c>
      <c r="M130" s="322" t="s">
        <v>451</v>
      </c>
      <c r="N130" s="322" t="s">
        <v>451</v>
      </c>
      <c r="O130" s="322" t="s">
        <v>452</v>
      </c>
      <c r="P130" s="322" t="s">
        <v>730</v>
      </c>
      <c r="Q130" s="322" t="s">
        <v>453</v>
      </c>
      <c r="R130" s="322" t="s">
        <v>454</v>
      </c>
      <c r="S130" s="322" t="s">
        <v>454</v>
      </c>
      <c r="AA130" s="322">
        <v>0</v>
      </c>
    </row>
    <row r="131" spans="1:27" x14ac:dyDescent="0.6">
      <c r="A131" s="323" t="s">
        <v>201</v>
      </c>
      <c r="B131" s="322">
        <v>874</v>
      </c>
      <c r="C131" s="322">
        <v>107.19</v>
      </c>
      <c r="D131" s="322">
        <v>59.33</v>
      </c>
      <c r="E131" s="322">
        <v>482</v>
      </c>
      <c r="F131" s="322" t="s">
        <v>728</v>
      </c>
      <c r="M131" s="322" t="s">
        <v>627</v>
      </c>
      <c r="N131" s="322" t="s">
        <v>451</v>
      </c>
      <c r="O131" s="322" t="s">
        <v>452</v>
      </c>
      <c r="P131" s="322" t="s">
        <v>689</v>
      </c>
      <c r="Q131" s="322" t="s">
        <v>453</v>
      </c>
      <c r="R131" s="322" t="s">
        <v>454</v>
      </c>
      <c r="S131" s="322" t="s">
        <v>454</v>
      </c>
      <c r="AA131" s="322">
        <v>0</v>
      </c>
    </row>
    <row r="132" spans="1:27" ht="46.8" x14ac:dyDescent="0.6">
      <c r="A132" s="323" t="s">
        <v>202</v>
      </c>
      <c r="B132" s="322">
        <v>243</v>
      </c>
      <c r="C132" s="322">
        <v>105.84</v>
      </c>
      <c r="D132" s="322">
        <v>59.26</v>
      </c>
      <c r="E132" s="322">
        <v>463</v>
      </c>
      <c r="F132" s="322" t="s">
        <v>728</v>
      </c>
      <c r="G132" s="322">
        <v>20</v>
      </c>
      <c r="H132" s="322" t="s">
        <v>733</v>
      </c>
      <c r="M132" s="322" t="s">
        <v>451</v>
      </c>
      <c r="N132" s="322" t="s">
        <v>451</v>
      </c>
      <c r="O132" s="322" t="s">
        <v>452</v>
      </c>
      <c r="P132" s="322" t="s">
        <v>730</v>
      </c>
      <c r="Q132" s="322" t="s">
        <v>453</v>
      </c>
      <c r="R132" s="322" t="s">
        <v>454</v>
      </c>
      <c r="S132" s="322" t="s">
        <v>454</v>
      </c>
      <c r="T132" s="322" t="s">
        <v>734</v>
      </c>
      <c r="U132" s="322" t="s">
        <v>451</v>
      </c>
      <c r="V132" s="322" t="s">
        <v>451</v>
      </c>
      <c r="AA132" s="322">
        <v>0</v>
      </c>
    </row>
    <row r="133" spans="1:27" ht="51.75" customHeight="1" x14ac:dyDescent="0.6">
      <c r="A133" s="324" t="s">
        <v>203</v>
      </c>
      <c r="B133" s="322">
        <v>201</v>
      </c>
      <c r="C133" s="322">
        <v>108.61</v>
      </c>
      <c r="D133" s="322">
        <v>59.57</v>
      </c>
      <c r="E133" s="322">
        <v>730</v>
      </c>
      <c r="F133" s="322" t="s">
        <v>736</v>
      </c>
      <c r="G133" s="322">
        <v>730</v>
      </c>
      <c r="H133" s="322" t="s">
        <v>737</v>
      </c>
      <c r="M133" s="322" t="s">
        <v>627</v>
      </c>
      <c r="N133" s="322" t="s">
        <v>451</v>
      </c>
      <c r="O133" s="322" t="s">
        <v>452</v>
      </c>
      <c r="P133" s="322" t="s">
        <v>689</v>
      </c>
      <c r="Q133" s="322" t="s">
        <v>738</v>
      </c>
      <c r="R133" s="322" t="s">
        <v>451</v>
      </c>
      <c r="S133" s="322" t="s">
        <v>451</v>
      </c>
      <c r="AA133" s="322" t="s">
        <v>632</v>
      </c>
    </row>
    <row r="134" spans="1:27" ht="46.8" x14ac:dyDescent="0.6">
      <c r="A134" s="324" t="s">
        <v>204</v>
      </c>
      <c r="B134" s="322">
        <v>1251</v>
      </c>
      <c r="C134" s="322">
        <v>103.16</v>
      </c>
      <c r="D134" s="322">
        <v>58.11</v>
      </c>
      <c r="E134" s="322">
        <v>466</v>
      </c>
      <c r="F134" s="322" t="s">
        <v>728</v>
      </c>
      <c r="M134" s="322" t="s">
        <v>627</v>
      </c>
      <c r="N134" s="322" t="s">
        <v>451</v>
      </c>
      <c r="O134" s="322" t="s">
        <v>452</v>
      </c>
      <c r="P134" s="322" t="s">
        <v>740</v>
      </c>
      <c r="Q134" s="322" t="s">
        <v>741</v>
      </c>
      <c r="R134" s="322" t="s">
        <v>451</v>
      </c>
      <c r="S134" s="322" t="s">
        <v>451</v>
      </c>
      <c r="AA134" s="322" t="s">
        <v>632</v>
      </c>
    </row>
    <row r="135" spans="1:27" ht="21" customHeight="1" x14ac:dyDescent="0.6">
      <c r="A135" s="327" t="s">
        <v>252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</row>
    <row r="136" spans="1:27" ht="62.4" x14ac:dyDescent="0.6">
      <c r="A136" s="328" t="s">
        <v>253</v>
      </c>
      <c r="B136" s="322">
        <v>847</v>
      </c>
      <c r="C136" s="322">
        <v>111.16</v>
      </c>
      <c r="D136" s="322">
        <v>58.71</v>
      </c>
      <c r="E136" s="322">
        <v>223</v>
      </c>
      <c r="F136" s="322" t="s">
        <v>743</v>
      </c>
      <c r="M136" s="322" t="s">
        <v>744</v>
      </c>
      <c r="N136" s="322" t="s">
        <v>451</v>
      </c>
      <c r="O136" s="322" t="s">
        <v>452</v>
      </c>
      <c r="P136" s="322" t="s">
        <v>622</v>
      </c>
      <c r="Q136" s="322" t="s">
        <v>453</v>
      </c>
      <c r="R136" s="322" t="s">
        <v>451</v>
      </c>
      <c r="S136" s="322" t="s">
        <v>454</v>
      </c>
      <c r="T136" s="322" t="s">
        <v>745</v>
      </c>
      <c r="U136" s="322" t="s">
        <v>451</v>
      </c>
      <c r="V136" s="322" t="s">
        <v>451</v>
      </c>
      <c r="AA136" s="322" t="s">
        <v>632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Fiscal</vt:lpstr>
      <vt:lpstr>Quarterly</vt:lpstr>
      <vt:lpstr>RNFB</vt:lpstr>
      <vt:lpstr>Community Profiles</vt:lpstr>
      <vt:lpstr>Census</vt:lpstr>
      <vt:lpstr>community profiles cleaned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Tracey Galloway</dc:creator>
  <cp:keywords/>
  <dc:description/>
  <cp:lastModifiedBy>Nicholas Li</cp:lastModifiedBy>
  <cp:revision/>
  <dcterms:created xsi:type="dcterms:W3CDTF">2018-01-18T17:11:18Z</dcterms:created>
  <dcterms:modified xsi:type="dcterms:W3CDTF">2022-08-01T20:01:58Z</dcterms:modified>
  <cp:category/>
  <cp:contentStatus/>
</cp:coreProperties>
</file>