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Flashes of intelligence\Excel\"/>
    </mc:Choice>
  </mc:AlternateContent>
  <xr:revisionPtr revIDLastSave="0" documentId="8_{45629F45-A70C-4460-BB22-B05A6987E7DE}" xr6:coauthVersionLast="45" xr6:coauthVersionMax="45" xr10:uidLastSave="{00000000-0000-0000-0000-000000000000}"/>
  <bookViews>
    <workbookView xWindow="-110" yWindow="-110" windowWidth="19420" windowHeight="11020" activeTab="3" xr2:uid="{D8C4C28E-5C1D-D540-8943-38A52E50192B}"/>
  </bookViews>
  <sheets>
    <sheet name="Attendance" sheetId="1" r:id="rId1"/>
    <sheet name="Call Quality" sheetId="2" r:id="rId2"/>
    <sheet name="Sales" sheetId="3" r:id="rId3"/>
    <sheet name="Incentiv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5" l="1"/>
  <c r="I32" i="5" s="1"/>
  <c r="J32" i="5" s="1"/>
  <c r="K32" i="5" s="1"/>
  <c r="F7" i="5"/>
  <c r="F8" i="5"/>
  <c r="F9" i="5"/>
  <c r="F10" i="5"/>
  <c r="I10" i="5" s="1"/>
  <c r="J10" i="5" s="1"/>
  <c r="K10" i="5" s="1"/>
  <c r="F11" i="5"/>
  <c r="I11" i="5" s="1"/>
  <c r="J11" i="5" s="1"/>
  <c r="K11" i="5" s="1"/>
  <c r="F12" i="5"/>
  <c r="I12" i="5" s="1"/>
  <c r="J12" i="5" s="1"/>
  <c r="K12" i="5" s="1"/>
  <c r="F13" i="5"/>
  <c r="F14" i="5"/>
  <c r="F15" i="5"/>
  <c r="F16" i="5"/>
  <c r="F17" i="5"/>
  <c r="F18" i="5"/>
  <c r="I18" i="5" s="1"/>
  <c r="J18" i="5" s="1"/>
  <c r="K18" i="5" s="1"/>
  <c r="F19" i="5"/>
  <c r="I19" i="5" s="1"/>
  <c r="J19" i="5" s="1"/>
  <c r="K19" i="5" s="1"/>
  <c r="F20" i="5"/>
  <c r="I20" i="5" s="1"/>
  <c r="J20" i="5" s="1"/>
  <c r="K20" i="5" s="1"/>
  <c r="F21" i="5"/>
  <c r="F22" i="5"/>
  <c r="F23" i="5"/>
  <c r="F24" i="5"/>
  <c r="F25" i="5"/>
  <c r="F26" i="5"/>
  <c r="I26" i="5" s="1"/>
  <c r="J26" i="5" s="1"/>
  <c r="K26" i="5" s="1"/>
  <c r="F27" i="5"/>
  <c r="I27" i="5" s="1"/>
  <c r="J27" i="5" s="1"/>
  <c r="K27" i="5" s="1"/>
  <c r="F28" i="5"/>
  <c r="I28" i="5" s="1"/>
  <c r="J28" i="5" s="1"/>
  <c r="K28" i="5" s="1"/>
  <c r="F29" i="5"/>
  <c r="I29" i="5" s="1"/>
  <c r="J29" i="5" s="1"/>
  <c r="K29" i="5" s="1"/>
  <c r="F30" i="5"/>
  <c r="F31" i="5"/>
  <c r="F6" i="5"/>
  <c r="I6" i="5" s="1"/>
  <c r="J6" i="5" s="1"/>
  <c r="K6" i="5" s="1"/>
  <c r="I7" i="5"/>
  <c r="J7" i="5" s="1"/>
  <c r="K7" i="5" s="1"/>
  <c r="I8" i="5"/>
  <c r="J8" i="5" s="1"/>
  <c r="K8" i="5" s="1"/>
  <c r="I9" i="5"/>
  <c r="J9" i="5" s="1"/>
  <c r="K9" i="5" s="1"/>
  <c r="I13" i="5"/>
  <c r="J13" i="5" s="1"/>
  <c r="K13" i="5" s="1"/>
  <c r="I14" i="5"/>
  <c r="J14" i="5" s="1"/>
  <c r="K14" i="5" s="1"/>
  <c r="I15" i="5"/>
  <c r="J15" i="5" s="1"/>
  <c r="K15" i="5" s="1"/>
  <c r="I16" i="5"/>
  <c r="J16" i="5" s="1"/>
  <c r="K16" i="5" s="1"/>
  <c r="I17" i="5"/>
  <c r="J17" i="5" s="1"/>
  <c r="K17" i="5" s="1"/>
  <c r="I21" i="5"/>
  <c r="J21" i="5" s="1"/>
  <c r="K21" i="5" s="1"/>
  <c r="I22" i="5"/>
  <c r="J22" i="5" s="1"/>
  <c r="K22" i="5" s="1"/>
  <c r="I23" i="5"/>
  <c r="J23" i="5" s="1"/>
  <c r="K23" i="5" s="1"/>
  <c r="I24" i="5"/>
  <c r="J24" i="5" s="1"/>
  <c r="K24" i="5" s="1"/>
  <c r="I25" i="5"/>
  <c r="J25" i="5" s="1"/>
  <c r="K25" i="5" s="1"/>
  <c r="I30" i="5"/>
  <c r="J30" i="5" s="1"/>
  <c r="K30" i="5" s="1"/>
  <c r="I31" i="5"/>
  <c r="J31" i="5" s="1"/>
  <c r="K31" i="5" s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6" i="5"/>
  <c r="AF4" i="1" l="1"/>
  <c r="AF24" i="1"/>
  <c r="AF19" i="1"/>
  <c r="AF6" i="1"/>
  <c r="AF17" i="1"/>
  <c r="AF15" i="1"/>
  <c r="AF21" i="1"/>
  <c r="AF22" i="1"/>
  <c r="AF18" i="1"/>
  <c r="AF5" i="1"/>
  <c r="AF27" i="1"/>
  <c r="AF23" i="1"/>
  <c r="AF28" i="1"/>
  <c r="AF9" i="1"/>
  <c r="AF29" i="1"/>
  <c r="AF16" i="1"/>
  <c r="AF7" i="1"/>
  <c r="AF10" i="1"/>
  <c r="AF20" i="1"/>
  <c r="AF26" i="1"/>
  <c r="AF13" i="1"/>
  <c r="AF30" i="1"/>
  <c r="AF11" i="1"/>
  <c r="AF8" i="1"/>
  <c r="AF12" i="1"/>
  <c r="AF25" i="1"/>
  <c r="AF14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F3" authorId="0" shapeId="0" xr:uid="{4739B893-522F-9643-91FF-A4755A5A3B0C}">
      <text>
        <r>
          <rPr>
            <sz val="10"/>
            <color rgb="FF000000"/>
            <rFont val="Tahoma"/>
            <family val="2"/>
          </rPr>
          <t>Business days this month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Buckley</author>
  </authors>
  <commentList>
    <comment ref="D1" authorId="0" shapeId="0" xr:uid="{231DBAC5-2DB7-4E6C-9C8E-1EAF7BA24ED7}">
      <text>
        <r>
          <rPr>
            <b/>
            <sz val="9"/>
            <color indexed="81"/>
            <rFont val="Tahoma"/>
            <family val="2"/>
          </rPr>
          <t>Claudia Buckley:</t>
        </r>
        <r>
          <rPr>
            <sz val="9"/>
            <color indexed="81"/>
            <rFont val="Tahoma"/>
            <family val="2"/>
          </rPr>
          <t xml:space="preserve">
Calculate employee's attendance percentage</t>
        </r>
      </text>
    </comment>
    <comment ref="F1" authorId="0" shapeId="0" xr:uid="{5DF865DD-58D4-4E6A-A96F-A3AD3427EDA6}">
      <text>
        <r>
          <rPr>
            <b/>
            <sz val="9"/>
            <color indexed="81"/>
            <rFont val="Tahoma"/>
            <family val="2"/>
          </rPr>
          <t>Claudia Buckley:</t>
        </r>
        <r>
          <rPr>
            <sz val="9"/>
            <color indexed="81"/>
            <rFont val="Tahoma"/>
            <family val="2"/>
          </rPr>
          <t xml:space="preserve">
Calculate employee's average daily sales</t>
        </r>
      </text>
    </comment>
  </commentList>
</comments>
</file>

<file path=xl/sharedStrings.xml><?xml version="1.0" encoding="utf-8"?>
<sst xmlns="http://schemas.openxmlformats.org/spreadsheetml/2006/main" count="518" uniqueCount="88">
  <si>
    <t xml:space="preserve">Rodriguez  </t>
  </si>
  <si>
    <t>Suzanne</t>
  </si>
  <si>
    <t xml:space="preserve">Baker  </t>
  </si>
  <si>
    <t>Marsha</t>
  </si>
  <si>
    <t xml:space="preserve">Morris  </t>
  </si>
  <si>
    <t>Denise</t>
  </si>
  <si>
    <t xml:space="preserve">Lewis  </t>
  </si>
  <si>
    <t>Janis</t>
  </si>
  <si>
    <t xml:space="preserve">Hernandez  </t>
  </si>
  <si>
    <t>Gwendolyn</t>
  </si>
  <si>
    <t xml:space="preserve">Thompson  </t>
  </si>
  <si>
    <t>Jeffrey</t>
  </si>
  <si>
    <t>Andrew</t>
  </si>
  <si>
    <t>Eileen</t>
  </si>
  <si>
    <t xml:space="preserve">Patterson  </t>
  </si>
  <si>
    <t>Anna</t>
  </si>
  <si>
    <t xml:space="preserve">Sanchez  </t>
  </si>
  <si>
    <t>Valerie</t>
  </si>
  <si>
    <t xml:space="preserve">Scott  </t>
  </si>
  <si>
    <t>Carole</t>
  </si>
  <si>
    <t xml:space="preserve">Perez  </t>
  </si>
  <si>
    <t>Beth</t>
  </si>
  <si>
    <t xml:space="preserve">Hayes  </t>
  </si>
  <si>
    <t>Dianne</t>
  </si>
  <si>
    <t xml:space="preserve">Smith  </t>
  </si>
  <si>
    <t>Dolores</t>
  </si>
  <si>
    <t xml:space="preserve">Wright  </t>
  </si>
  <si>
    <t>Andrea</t>
  </si>
  <si>
    <t>Lorraine</t>
  </si>
  <si>
    <t xml:space="preserve">Anderson  </t>
  </si>
  <si>
    <t>Grace</t>
  </si>
  <si>
    <t xml:space="preserve">Edwards  </t>
  </si>
  <si>
    <t>Roger</t>
  </si>
  <si>
    <t xml:space="preserve">Carter  </t>
  </si>
  <si>
    <t xml:space="preserve">Rivera  </t>
  </si>
  <si>
    <t>Claudia</t>
  </si>
  <si>
    <t xml:space="preserve">Bennett  </t>
  </si>
  <si>
    <t>Renee</t>
  </si>
  <si>
    <t xml:space="preserve">Jackson  </t>
  </si>
  <si>
    <t>Rose</t>
  </si>
  <si>
    <t xml:space="preserve">Flores  </t>
  </si>
  <si>
    <t>Jan</t>
  </si>
  <si>
    <t>Melanie</t>
  </si>
  <si>
    <t>First Name</t>
  </si>
  <si>
    <t>Last Name</t>
  </si>
  <si>
    <t>X</t>
  </si>
  <si>
    <t>V</t>
  </si>
  <si>
    <t>S</t>
  </si>
  <si>
    <t>QA Score</t>
  </si>
  <si>
    <t>Days Worked</t>
  </si>
  <si>
    <t>Employee Number</t>
  </si>
  <si>
    <t>Attendance</t>
  </si>
  <si>
    <t>Call Quality</t>
  </si>
  <si>
    <t>Total Points</t>
  </si>
  <si>
    <t>&gt;=2 : 2 points</t>
  </si>
  <si>
    <t>95 - 100%: 1 point</t>
  </si>
  <si>
    <t>&lt; 95%: 0 points</t>
  </si>
  <si>
    <t>100%: 2 points</t>
  </si>
  <si>
    <t>90-99%: 1 point</t>
  </si>
  <si>
    <t>&lt; 90%: 0 points</t>
  </si>
  <si>
    <t>Average Daily Sales</t>
  </si>
  <si>
    <t>1-1.9: 1 point</t>
  </si>
  <si>
    <t>&lt;1: 0 points</t>
  </si>
  <si>
    <t>Ito</t>
  </si>
  <si>
    <t>Khan</t>
  </si>
  <si>
    <t>Aisha</t>
  </si>
  <si>
    <t>Liu</t>
  </si>
  <si>
    <t>Gill</t>
  </si>
  <si>
    <t>Ivan</t>
  </si>
  <si>
    <t>Petrov</t>
  </si>
  <si>
    <t>Kofi</t>
  </si>
  <si>
    <t>Mensah</t>
  </si>
  <si>
    <t>Alex</t>
  </si>
  <si>
    <t>McFarland</t>
  </si>
  <si>
    <t>5 points: $100</t>
  </si>
  <si>
    <t>4 points: $50</t>
  </si>
  <si>
    <t>&lt;4 points: $0</t>
  </si>
  <si>
    <t>FEBRUARY</t>
  </si>
  <si>
    <t>M</t>
  </si>
  <si>
    <t>T</t>
  </si>
  <si>
    <t>W</t>
  </si>
  <si>
    <t>Th</t>
  </si>
  <si>
    <t>F</t>
  </si>
  <si>
    <t>Sa</t>
  </si>
  <si>
    <t>Su</t>
  </si>
  <si>
    <t>Product Sales</t>
  </si>
  <si>
    <t>Bonus</t>
  </si>
  <si>
    <t>Points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</si>
</sst>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/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/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/>
    <xf numFmtId="0" fontId="0" fillId="2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0" borderId="6" xfId="0" applyFont="1" applyBorder="1"/>
    <xf numFmtId="0" fontId="0" fillId="0" borderId="14" xfId="0" applyFont="1" applyBorder="1"/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0" borderId="24" xfId="0" applyFont="1" applyBorder="1"/>
    <xf numFmtId="0" fontId="0" fillId="0" borderId="1" xfId="0" applyFont="1" applyBorder="1"/>
    <xf numFmtId="0" fontId="0" fillId="0" borderId="23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/>
    </xf>
    <xf numFmtId="9" fontId="0" fillId="0" borderId="25" xfId="2" applyNumberFormat="1" applyFont="1" applyBorder="1" applyAlignment="1">
      <alignment horizontal="center"/>
    </xf>
    <xf numFmtId="9" fontId="0" fillId="0" borderId="27" xfId="2" applyNumberFormat="1" applyFont="1" applyBorder="1" applyAlignment="1">
      <alignment horizontal="center"/>
    </xf>
    <xf numFmtId="2" fontId="0" fillId="0" borderId="0" xfId="0" applyNumberFormat="1" applyBorder="1"/>
    <xf numFmtId="0" fontId="2" fillId="3" borderId="25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2" fillId="3" borderId="24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6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0" fillId="0" borderId="38" xfId="0" applyBorder="1"/>
    <xf numFmtId="0" fontId="4" fillId="3" borderId="33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31" xfId="0" applyBorder="1" applyAlignment="1">
      <alignment horizontal="center"/>
    </xf>
    <xf numFmtId="0" fontId="0" fillId="0" borderId="32" xfId="0" applyBorder="1"/>
    <xf numFmtId="9" fontId="0" fillId="0" borderId="32" xfId="2" applyFon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44" fontId="0" fillId="0" borderId="33" xfId="1" applyFont="1" applyBorder="1"/>
    <xf numFmtId="0" fontId="2" fillId="5" borderId="0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29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center" vertical="center" textRotation="90" wrapText="1"/>
    </xf>
    <xf numFmtId="0" fontId="3" fillId="0" borderId="30" xfId="0" applyFont="1" applyFill="1" applyBorder="1" applyAlignment="1">
      <alignment horizontal="center" vertical="center" textRotation="90" wrapText="1"/>
    </xf>
    <xf numFmtId="0" fontId="3" fillId="0" borderId="28" xfId="0" applyFont="1" applyFill="1" applyBorder="1" applyAlignment="1">
      <alignment horizontal="center" vertical="center" textRotation="90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A53B8DC-AA35-4438-AD58-E2C10A434093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2240-DBA0-EC4E-9119-30B9CB052289}">
  <dimension ref="A1:AF30"/>
  <sheetViews>
    <sheetView zoomScale="80" zoomScaleNormal="80" workbookViewId="0">
      <selection activeCell="A2" sqref="A2:A3"/>
    </sheetView>
  </sheetViews>
  <sheetFormatPr defaultColWidth="10.83203125" defaultRowHeight="15.5" x14ac:dyDescent="0.35"/>
  <cols>
    <col min="1" max="1" width="10.83203125" style="4"/>
    <col min="2" max="3" width="10.83203125" style="5"/>
    <col min="4" max="31" width="4.83203125" style="5" customWidth="1"/>
    <col min="32" max="32" width="10.83203125" style="4"/>
    <col min="33" max="16384" width="10.83203125" style="5"/>
  </cols>
  <sheetData>
    <row r="1" spans="1:32" s="7" customFormat="1" ht="21.5" thickBot="1" x14ac:dyDescent="0.55000000000000004">
      <c r="A1" s="9"/>
      <c r="D1" s="71" t="s">
        <v>77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9"/>
    </row>
    <row r="2" spans="1:32" s="6" customFormat="1" ht="31" customHeight="1" x14ac:dyDescent="0.35">
      <c r="A2" s="72" t="s">
        <v>50</v>
      </c>
      <c r="B2" s="72" t="s">
        <v>43</v>
      </c>
      <c r="C2" s="74" t="s">
        <v>44</v>
      </c>
      <c r="D2" s="25">
        <v>1</v>
      </c>
      <c r="E2" s="26">
        <f>D2+1</f>
        <v>2</v>
      </c>
      <c r="F2" s="26">
        <f t="shared" ref="F2:AE2" si="0">E2+1</f>
        <v>3</v>
      </c>
      <c r="G2" s="26">
        <f t="shared" si="0"/>
        <v>4</v>
      </c>
      <c r="H2" s="26">
        <f t="shared" si="0"/>
        <v>5</v>
      </c>
      <c r="I2" s="27">
        <f t="shared" si="0"/>
        <v>6</v>
      </c>
      <c r="J2" s="27">
        <f t="shared" si="0"/>
        <v>7</v>
      </c>
      <c r="K2" s="26">
        <f t="shared" si="0"/>
        <v>8</v>
      </c>
      <c r="L2" s="26">
        <f t="shared" si="0"/>
        <v>9</v>
      </c>
      <c r="M2" s="26">
        <f t="shared" si="0"/>
        <v>10</v>
      </c>
      <c r="N2" s="26">
        <f t="shared" si="0"/>
        <v>11</v>
      </c>
      <c r="O2" s="26">
        <f t="shared" si="0"/>
        <v>12</v>
      </c>
      <c r="P2" s="27">
        <f t="shared" si="0"/>
        <v>13</v>
      </c>
      <c r="Q2" s="27">
        <f t="shared" si="0"/>
        <v>14</v>
      </c>
      <c r="R2" s="26">
        <f t="shared" si="0"/>
        <v>15</v>
      </c>
      <c r="S2" s="26">
        <f t="shared" si="0"/>
        <v>16</v>
      </c>
      <c r="T2" s="26">
        <f t="shared" si="0"/>
        <v>17</v>
      </c>
      <c r="U2" s="26">
        <f t="shared" si="0"/>
        <v>18</v>
      </c>
      <c r="V2" s="26">
        <f t="shared" si="0"/>
        <v>19</v>
      </c>
      <c r="W2" s="27">
        <f t="shared" si="0"/>
        <v>20</v>
      </c>
      <c r="X2" s="27">
        <f t="shared" si="0"/>
        <v>21</v>
      </c>
      <c r="Y2" s="26">
        <f t="shared" si="0"/>
        <v>22</v>
      </c>
      <c r="Z2" s="26">
        <f t="shared" si="0"/>
        <v>23</v>
      </c>
      <c r="AA2" s="26">
        <f t="shared" si="0"/>
        <v>24</v>
      </c>
      <c r="AB2" s="26">
        <f t="shared" si="0"/>
        <v>25</v>
      </c>
      <c r="AC2" s="26">
        <f t="shared" si="0"/>
        <v>26</v>
      </c>
      <c r="AD2" s="27">
        <f t="shared" si="0"/>
        <v>27</v>
      </c>
      <c r="AE2" s="28">
        <f t="shared" si="0"/>
        <v>28</v>
      </c>
      <c r="AF2" s="10" t="s">
        <v>49</v>
      </c>
    </row>
    <row r="3" spans="1:32" s="6" customFormat="1" ht="16" thickBot="1" x14ac:dyDescent="0.4">
      <c r="A3" s="73"/>
      <c r="B3" s="73"/>
      <c r="C3" s="75"/>
      <c r="D3" s="29" t="s">
        <v>78</v>
      </c>
      <c r="E3" s="30" t="s">
        <v>79</v>
      </c>
      <c r="F3" s="30" t="s">
        <v>80</v>
      </c>
      <c r="G3" s="30" t="s">
        <v>81</v>
      </c>
      <c r="H3" s="30" t="s">
        <v>82</v>
      </c>
      <c r="I3" s="31" t="s">
        <v>83</v>
      </c>
      <c r="J3" s="31" t="s">
        <v>84</v>
      </c>
      <c r="K3" s="30" t="s">
        <v>78</v>
      </c>
      <c r="L3" s="30" t="s">
        <v>79</v>
      </c>
      <c r="M3" s="30" t="s">
        <v>80</v>
      </c>
      <c r="N3" s="30" t="s">
        <v>81</v>
      </c>
      <c r="O3" s="30" t="s">
        <v>82</v>
      </c>
      <c r="P3" s="31" t="s">
        <v>83</v>
      </c>
      <c r="Q3" s="31" t="s">
        <v>84</v>
      </c>
      <c r="R3" s="30" t="s">
        <v>78</v>
      </c>
      <c r="S3" s="30" t="s">
        <v>79</v>
      </c>
      <c r="T3" s="30" t="s">
        <v>80</v>
      </c>
      <c r="U3" s="30" t="s">
        <v>81</v>
      </c>
      <c r="V3" s="30" t="s">
        <v>82</v>
      </c>
      <c r="W3" s="31" t="s">
        <v>83</v>
      </c>
      <c r="X3" s="31" t="s">
        <v>84</v>
      </c>
      <c r="Y3" s="30" t="s">
        <v>78</v>
      </c>
      <c r="Z3" s="30" t="s">
        <v>79</v>
      </c>
      <c r="AA3" s="30" t="s">
        <v>80</v>
      </c>
      <c r="AB3" s="30" t="s">
        <v>81</v>
      </c>
      <c r="AC3" s="30" t="s">
        <v>82</v>
      </c>
      <c r="AD3" s="31" t="s">
        <v>83</v>
      </c>
      <c r="AE3" s="32" t="s">
        <v>84</v>
      </c>
      <c r="AF3" s="68">
        <v>20</v>
      </c>
    </row>
    <row r="4" spans="1:32" s="7" customFormat="1" x14ac:dyDescent="0.35">
      <c r="A4" s="16">
        <v>1978</v>
      </c>
      <c r="B4" s="14" t="s">
        <v>28</v>
      </c>
      <c r="C4" s="23" t="s">
        <v>29</v>
      </c>
      <c r="D4" s="11" t="s">
        <v>46</v>
      </c>
      <c r="E4" s="11" t="s">
        <v>46</v>
      </c>
      <c r="F4" s="11" t="s">
        <v>46</v>
      </c>
      <c r="G4" s="11" t="s">
        <v>46</v>
      </c>
      <c r="H4" s="11" t="s">
        <v>46</v>
      </c>
      <c r="I4" s="12" t="s">
        <v>45</v>
      </c>
      <c r="J4" s="13" t="s">
        <v>45</v>
      </c>
      <c r="K4" s="11"/>
      <c r="L4" s="11"/>
      <c r="M4" s="11"/>
      <c r="N4" s="11"/>
      <c r="O4" s="11"/>
      <c r="P4" s="12" t="s">
        <v>45</v>
      </c>
      <c r="Q4" s="13" t="s">
        <v>45</v>
      </c>
      <c r="R4" s="11"/>
      <c r="S4" s="11"/>
      <c r="T4" s="11"/>
      <c r="U4" s="11"/>
      <c r="V4" s="11"/>
      <c r="W4" s="12" t="s">
        <v>45</v>
      </c>
      <c r="X4" s="13" t="s">
        <v>45</v>
      </c>
      <c r="Y4" s="11"/>
      <c r="Z4" s="11"/>
      <c r="AA4" s="11"/>
      <c r="AB4" s="11"/>
      <c r="AC4" s="11"/>
      <c r="AD4" s="12" t="s">
        <v>45</v>
      </c>
      <c r="AE4" s="15" t="s">
        <v>45</v>
      </c>
      <c r="AF4" s="11">
        <f t="shared" ref="AF4:AF30" si="1">COUNTBLANK(D4:AE4)</f>
        <v>15</v>
      </c>
    </row>
    <row r="5" spans="1:32" s="7" customFormat="1" x14ac:dyDescent="0.35">
      <c r="A5" s="16">
        <v>1986</v>
      </c>
      <c r="B5" s="14" t="s">
        <v>1</v>
      </c>
      <c r="C5" s="23" t="s">
        <v>2</v>
      </c>
      <c r="D5" s="11"/>
      <c r="E5" s="11"/>
      <c r="F5" s="11"/>
      <c r="G5" s="11"/>
      <c r="H5" s="11"/>
      <c r="I5" s="12" t="s">
        <v>45</v>
      </c>
      <c r="J5" s="13" t="s">
        <v>45</v>
      </c>
      <c r="K5" s="11"/>
      <c r="L5" s="11"/>
      <c r="M5" s="11"/>
      <c r="N5" s="11"/>
      <c r="O5" s="11"/>
      <c r="P5" s="12" t="s">
        <v>45</v>
      </c>
      <c r="Q5" s="13" t="s">
        <v>45</v>
      </c>
      <c r="R5" s="11"/>
      <c r="S5" s="11"/>
      <c r="T5" s="11"/>
      <c r="U5" s="11"/>
      <c r="V5" s="11"/>
      <c r="W5" s="12" t="s">
        <v>45</v>
      </c>
      <c r="X5" s="13" t="s">
        <v>45</v>
      </c>
      <c r="Y5" s="11"/>
      <c r="Z5" s="11"/>
      <c r="AA5" s="11"/>
      <c r="AB5" s="11"/>
      <c r="AC5" s="11"/>
      <c r="AD5" s="12" t="s">
        <v>45</v>
      </c>
      <c r="AE5" s="15" t="s">
        <v>45</v>
      </c>
      <c r="AF5" s="11">
        <f t="shared" si="1"/>
        <v>20</v>
      </c>
    </row>
    <row r="6" spans="1:32" s="7" customFormat="1" x14ac:dyDescent="0.35">
      <c r="A6" s="16">
        <v>3326</v>
      </c>
      <c r="B6" s="14" t="s">
        <v>35</v>
      </c>
      <c r="C6" s="23" t="s">
        <v>36</v>
      </c>
      <c r="D6" s="11"/>
      <c r="E6" s="11"/>
      <c r="F6" s="11"/>
      <c r="G6" s="11"/>
      <c r="H6" s="11"/>
      <c r="I6" s="12" t="s">
        <v>45</v>
      </c>
      <c r="J6" s="13" t="s">
        <v>45</v>
      </c>
      <c r="K6" s="11"/>
      <c r="L6" s="11"/>
      <c r="M6" s="11"/>
      <c r="N6" s="11"/>
      <c r="O6" s="11"/>
      <c r="P6" s="12" t="s">
        <v>45</v>
      </c>
      <c r="Q6" s="13" t="s">
        <v>45</v>
      </c>
      <c r="R6" s="11"/>
      <c r="S6" s="11"/>
      <c r="T6" s="11"/>
      <c r="U6" s="11"/>
      <c r="V6" s="11"/>
      <c r="W6" s="12" t="s">
        <v>45</v>
      </c>
      <c r="X6" s="13" t="s">
        <v>45</v>
      </c>
      <c r="Y6" s="11"/>
      <c r="Z6" s="11"/>
      <c r="AA6" s="11"/>
      <c r="AB6" s="11"/>
      <c r="AC6" s="11"/>
      <c r="AD6" s="12" t="s">
        <v>45</v>
      </c>
      <c r="AE6" s="15" t="s">
        <v>45</v>
      </c>
      <c r="AF6" s="11">
        <f t="shared" si="1"/>
        <v>20</v>
      </c>
    </row>
    <row r="7" spans="1:32" s="7" customFormat="1" x14ac:dyDescent="0.35">
      <c r="A7" s="16">
        <v>5952</v>
      </c>
      <c r="B7" s="14" t="s">
        <v>32</v>
      </c>
      <c r="C7" s="23" t="s">
        <v>33</v>
      </c>
      <c r="D7" s="11"/>
      <c r="E7" s="11"/>
      <c r="F7" s="11"/>
      <c r="G7" s="11"/>
      <c r="H7" s="11"/>
      <c r="I7" s="12" t="s">
        <v>45</v>
      </c>
      <c r="J7" s="13" t="s">
        <v>45</v>
      </c>
      <c r="K7" s="11"/>
      <c r="L7" s="11"/>
      <c r="M7" s="11"/>
      <c r="N7" s="11"/>
      <c r="O7" s="11"/>
      <c r="P7" s="12" t="s">
        <v>45</v>
      </c>
      <c r="Q7" s="13" t="s">
        <v>45</v>
      </c>
      <c r="R7" s="11"/>
      <c r="S7" s="11"/>
      <c r="T7" s="11"/>
      <c r="U7" s="11"/>
      <c r="V7" s="11"/>
      <c r="W7" s="12" t="s">
        <v>45</v>
      </c>
      <c r="X7" s="13" t="s">
        <v>45</v>
      </c>
      <c r="Y7" s="11"/>
      <c r="Z7" s="11"/>
      <c r="AA7" s="11"/>
      <c r="AB7" s="11"/>
      <c r="AC7" s="11"/>
      <c r="AD7" s="12" t="s">
        <v>45</v>
      </c>
      <c r="AE7" s="15" t="s">
        <v>45</v>
      </c>
      <c r="AF7" s="11">
        <f t="shared" si="1"/>
        <v>20</v>
      </c>
    </row>
    <row r="8" spans="1:32" s="7" customFormat="1" x14ac:dyDescent="0.35">
      <c r="A8" s="16">
        <v>4496</v>
      </c>
      <c r="B8" s="14" t="s">
        <v>30</v>
      </c>
      <c r="C8" s="23" t="s">
        <v>31</v>
      </c>
      <c r="D8" s="11"/>
      <c r="E8" s="11"/>
      <c r="F8" s="11"/>
      <c r="G8" s="11"/>
      <c r="H8" s="11"/>
      <c r="I8" s="12" t="s">
        <v>45</v>
      </c>
      <c r="J8" s="13" t="s">
        <v>45</v>
      </c>
      <c r="K8" s="11"/>
      <c r="L8" s="11"/>
      <c r="M8" s="11"/>
      <c r="N8" s="11"/>
      <c r="O8" s="11"/>
      <c r="P8" s="12" t="s">
        <v>45</v>
      </c>
      <c r="Q8" s="13" t="s">
        <v>45</v>
      </c>
      <c r="R8" s="11"/>
      <c r="S8" s="11"/>
      <c r="T8" s="11"/>
      <c r="U8" s="11"/>
      <c r="V8" s="11"/>
      <c r="W8" s="12" t="s">
        <v>45</v>
      </c>
      <c r="X8" s="13" t="s">
        <v>45</v>
      </c>
      <c r="Y8" s="11"/>
      <c r="Z8" s="11"/>
      <c r="AA8" s="11"/>
      <c r="AB8" s="11"/>
      <c r="AC8" s="11"/>
      <c r="AD8" s="12" t="s">
        <v>45</v>
      </c>
      <c r="AE8" s="15" t="s">
        <v>45</v>
      </c>
      <c r="AF8" s="11">
        <f t="shared" si="1"/>
        <v>20</v>
      </c>
    </row>
    <row r="9" spans="1:32" s="7" customFormat="1" x14ac:dyDescent="0.35">
      <c r="A9" s="16">
        <v>1606</v>
      </c>
      <c r="B9" s="14" t="s">
        <v>39</v>
      </c>
      <c r="C9" s="23" t="s">
        <v>40</v>
      </c>
      <c r="D9" s="11"/>
      <c r="E9" s="11"/>
      <c r="F9" s="11"/>
      <c r="G9" s="11"/>
      <c r="H9" s="11"/>
      <c r="I9" s="12" t="s">
        <v>45</v>
      </c>
      <c r="J9" s="13" t="s">
        <v>45</v>
      </c>
      <c r="K9" s="11"/>
      <c r="L9" s="11"/>
      <c r="M9" s="11"/>
      <c r="N9" s="11"/>
      <c r="O9" s="11"/>
      <c r="P9" s="12" t="s">
        <v>45</v>
      </c>
      <c r="Q9" s="13" t="s">
        <v>45</v>
      </c>
      <c r="R9" s="11"/>
      <c r="S9" s="11"/>
      <c r="T9" s="11"/>
      <c r="U9" s="11"/>
      <c r="V9" s="11"/>
      <c r="W9" s="12" t="s">
        <v>45</v>
      </c>
      <c r="X9" s="13" t="s">
        <v>45</v>
      </c>
      <c r="Y9" s="11"/>
      <c r="Z9" s="11"/>
      <c r="AA9" s="11"/>
      <c r="AB9" s="11"/>
      <c r="AC9" s="11"/>
      <c r="AD9" s="12" t="s">
        <v>45</v>
      </c>
      <c r="AE9" s="15" t="s">
        <v>45</v>
      </c>
      <c r="AF9" s="11">
        <f t="shared" si="1"/>
        <v>20</v>
      </c>
    </row>
    <row r="10" spans="1:32" s="7" customFormat="1" x14ac:dyDescent="0.35">
      <c r="A10" s="16">
        <v>8822</v>
      </c>
      <c r="B10" s="14" t="s">
        <v>5</v>
      </c>
      <c r="C10" s="23" t="s">
        <v>67</v>
      </c>
      <c r="D10" s="11"/>
      <c r="E10" s="11"/>
      <c r="F10" s="11"/>
      <c r="G10" s="11"/>
      <c r="H10" s="11"/>
      <c r="I10" s="12" t="s">
        <v>45</v>
      </c>
      <c r="J10" s="13" t="s">
        <v>45</v>
      </c>
      <c r="K10" s="11"/>
      <c r="L10" s="11"/>
      <c r="M10" s="11"/>
      <c r="N10" s="11"/>
      <c r="O10" s="11"/>
      <c r="P10" s="12" t="s">
        <v>45</v>
      </c>
      <c r="Q10" s="13" t="s">
        <v>45</v>
      </c>
      <c r="R10" s="11"/>
      <c r="S10" s="11"/>
      <c r="T10" s="11"/>
      <c r="U10" s="11"/>
      <c r="V10" s="11"/>
      <c r="W10" s="12" t="s">
        <v>45</v>
      </c>
      <c r="X10" s="13" t="s">
        <v>45</v>
      </c>
      <c r="Y10" s="11"/>
      <c r="Z10" s="11"/>
      <c r="AA10" s="11"/>
      <c r="AB10" s="11"/>
      <c r="AC10" s="11"/>
      <c r="AD10" s="12" t="s">
        <v>45</v>
      </c>
      <c r="AE10" s="15" t="s">
        <v>45</v>
      </c>
      <c r="AF10" s="11">
        <f t="shared" si="1"/>
        <v>20</v>
      </c>
    </row>
    <row r="11" spans="1:32" s="7" customFormat="1" x14ac:dyDescent="0.35">
      <c r="A11" s="16">
        <v>1930</v>
      </c>
      <c r="B11" s="14" t="s">
        <v>21</v>
      </c>
      <c r="C11" s="23" t="s">
        <v>22</v>
      </c>
      <c r="D11" s="11"/>
      <c r="E11" s="11"/>
      <c r="F11" s="11"/>
      <c r="G11" s="11"/>
      <c r="H11" s="11"/>
      <c r="I11" s="12" t="s">
        <v>45</v>
      </c>
      <c r="J11" s="13" t="s">
        <v>45</v>
      </c>
      <c r="K11" s="11"/>
      <c r="L11" s="11"/>
      <c r="M11" s="11"/>
      <c r="N11" s="11"/>
      <c r="O11" s="11"/>
      <c r="P11" s="12" t="s">
        <v>45</v>
      </c>
      <c r="Q11" s="13" t="s">
        <v>45</v>
      </c>
      <c r="R11" s="11"/>
      <c r="S11" s="11"/>
      <c r="T11" s="11"/>
      <c r="U11" s="11"/>
      <c r="V11" s="11"/>
      <c r="W11" s="12" t="s">
        <v>45</v>
      </c>
      <c r="X11" s="13" t="s">
        <v>45</v>
      </c>
      <c r="Y11" s="11"/>
      <c r="Z11" s="11"/>
      <c r="AA11" s="11"/>
      <c r="AB11" s="11"/>
      <c r="AC11" s="11"/>
      <c r="AD11" s="12" t="s">
        <v>45</v>
      </c>
      <c r="AE11" s="15" t="s">
        <v>45</v>
      </c>
      <c r="AF11" s="11">
        <f t="shared" si="1"/>
        <v>20</v>
      </c>
    </row>
    <row r="12" spans="1:32" s="7" customFormat="1" x14ac:dyDescent="0.35">
      <c r="A12" s="16">
        <v>5663</v>
      </c>
      <c r="B12" s="14" t="s">
        <v>7</v>
      </c>
      <c r="C12" s="23" t="s">
        <v>8</v>
      </c>
      <c r="D12" s="11"/>
      <c r="E12" s="11"/>
      <c r="F12" s="11"/>
      <c r="G12" s="11"/>
      <c r="H12" s="11"/>
      <c r="I12" s="12" t="s">
        <v>45</v>
      </c>
      <c r="J12" s="13" t="s">
        <v>45</v>
      </c>
      <c r="K12" s="11"/>
      <c r="L12" s="11"/>
      <c r="M12" s="11"/>
      <c r="N12" s="11"/>
      <c r="O12" s="11"/>
      <c r="P12" s="12" t="s">
        <v>45</v>
      </c>
      <c r="Q12" s="13" t="s">
        <v>45</v>
      </c>
      <c r="R12" s="11"/>
      <c r="S12" s="11"/>
      <c r="T12" s="11"/>
      <c r="U12" s="11"/>
      <c r="V12" s="11"/>
      <c r="W12" s="12" t="s">
        <v>45</v>
      </c>
      <c r="X12" s="13" t="s">
        <v>45</v>
      </c>
      <c r="Y12" s="11"/>
      <c r="Z12" s="11"/>
      <c r="AA12" s="11"/>
      <c r="AB12" s="11"/>
      <c r="AC12" s="11"/>
      <c r="AD12" s="12" t="s">
        <v>45</v>
      </c>
      <c r="AE12" s="15" t="s">
        <v>45</v>
      </c>
      <c r="AF12" s="11">
        <f t="shared" si="1"/>
        <v>20</v>
      </c>
    </row>
    <row r="13" spans="1:32" s="7" customFormat="1" x14ac:dyDescent="0.35">
      <c r="A13" s="16">
        <v>6205</v>
      </c>
      <c r="B13" s="14" t="s">
        <v>41</v>
      </c>
      <c r="C13" s="23" t="s">
        <v>63</v>
      </c>
      <c r="D13" s="11"/>
      <c r="E13" s="11"/>
      <c r="F13" s="11"/>
      <c r="G13" s="11"/>
      <c r="H13" s="11"/>
      <c r="I13" s="12" t="s">
        <v>45</v>
      </c>
      <c r="J13" s="13" t="s">
        <v>45</v>
      </c>
      <c r="K13" s="11"/>
      <c r="L13" s="11"/>
      <c r="M13" s="11"/>
      <c r="N13" s="11"/>
      <c r="O13" s="11"/>
      <c r="P13" s="12" t="s">
        <v>45</v>
      </c>
      <c r="Q13" s="13" t="s">
        <v>45</v>
      </c>
      <c r="R13" s="11"/>
      <c r="S13" s="11"/>
      <c r="T13" s="11"/>
      <c r="U13" s="11"/>
      <c r="V13" s="11"/>
      <c r="W13" s="12" t="s">
        <v>45</v>
      </c>
      <c r="X13" s="13" t="s">
        <v>45</v>
      </c>
      <c r="Y13" s="11"/>
      <c r="Z13" s="11"/>
      <c r="AA13" s="11"/>
      <c r="AB13" s="11"/>
      <c r="AC13" s="11"/>
      <c r="AD13" s="12" t="s">
        <v>45</v>
      </c>
      <c r="AE13" s="15" t="s">
        <v>45</v>
      </c>
      <c r="AF13" s="11">
        <f t="shared" si="1"/>
        <v>20</v>
      </c>
    </row>
    <row r="14" spans="1:32" s="7" customFormat="1" x14ac:dyDescent="0.35">
      <c r="A14" s="16">
        <v>5620</v>
      </c>
      <c r="B14" s="14" t="s">
        <v>37</v>
      </c>
      <c r="C14" s="23" t="s">
        <v>38</v>
      </c>
      <c r="D14" s="11"/>
      <c r="E14" s="11"/>
      <c r="F14" s="11"/>
      <c r="G14" s="11"/>
      <c r="H14" s="11"/>
      <c r="I14" s="12" t="s">
        <v>45</v>
      </c>
      <c r="J14" s="13" t="s">
        <v>45</v>
      </c>
      <c r="K14" s="11"/>
      <c r="L14" s="11"/>
      <c r="M14" s="11"/>
      <c r="N14" s="11"/>
      <c r="O14" s="11"/>
      <c r="P14" s="12" t="s">
        <v>45</v>
      </c>
      <c r="Q14" s="13" t="s">
        <v>45</v>
      </c>
      <c r="R14" s="11"/>
      <c r="S14" s="11"/>
      <c r="T14" s="11"/>
      <c r="U14" s="11"/>
      <c r="V14" s="11"/>
      <c r="W14" s="12" t="s">
        <v>45</v>
      </c>
      <c r="X14" s="13" t="s">
        <v>45</v>
      </c>
      <c r="Y14" s="11"/>
      <c r="Z14" s="11"/>
      <c r="AA14" s="11"/>
      <c r="AB14" s="11"/>
      <c r="AC14" s="11"/>
      <c r="AD14" s="12" t="s">
        <v>45</v>
      </c>
      <c r="AE14" s="15" t="s">
        <v>45</v>
      </c>
      <c r="AF14" s="11">
        <f t="shared" si="1"/>
        <v>20</v>
      </c>
    </row>
    <row r="15" spans="1:32" s="7" customFormat="1" x14ac:dyDescent="0.35">
      <c r="A15" s="16">
        <v>7529</v>
      </c>
      <c r="B15" s="14" t="s">
        <v>65</v>
      </c>
      <c r="C15" s="23" t="s">
        <v>64</v>
      </c>
      <c r="D15" s="11" t="s">
        <v>47</v>
      </c>
      <c r="E15" s="11"/>
      <c r="F15" s="11"/>
      <c r="G15" s="11"/>
      <c r="H15" s="11"/>
      <c r="I15" s="12" t="s">
        <v>45</v>
      </c>
      <c r="J15" s="13" t="s">
        <v>45</v>
      </c>
      <c r="K15" s="11"/>
      <c r="L15" s="11"/>
      <c r="M15" s="11"/>
      <c r="N15" s="11"/>
      <c r="O15" s="11"/>
      <c r="P15" s="12" t="s">
        <v>45</v>
      </c>
      <c r="Q15" s="13" t="s">
        <v>45</v>
      </c>
      <c r="R15" s="11"/>
      <c r="S15" s="11"/>
      <c r="T15" s="11"/>
      <c r="U15" s="11"/>
      <c r="V15" s="11"/>
      <c r="W15" s="12" t="s">
        <v>45</v>
      </c>
      <c r="X15" s="13" t="s">
        <v>45</v>
      </c>
      <c r="Y15" s="11"/>
      <c r="Z15" s="11"/>
      <c r="AA15" s="11"/>
      <c r="AB15" s="11"/>
      <c r="AC15" s="11"/>
      <c r="AD15" s="12" t="s">
        <v>45</v>
      </c>
      <c r="AE15" s="15" t="s">
        <v>45</v>
      </c>
      <c r="AF15" s="11">
        <f t="shared" si="1"/>
        <v>19</v>
      </c>
    </row>
    <row r="16" spans="1:32" s="7" customFormat="1" x14ac:dyDescent="0.35">
      <c r="A16" s="16">
        <v>5846</v>
      </c>
      <c r="B16" s="14" t="s">
        <v>27</v>
      </c>
      <c r="C16" s="23" t="s">
        <v>6</v>
      </c>
      <c r="D16" s="11"/>
      <c r="E16" s="11"/>
      <c r="F16" s="11"/>
      <c r="G16" s="11"/>
      <c r="H16" s="11"/>
      <c r="I16" s="12" t="s">
        <v>45</v>
      </c>
      <c r="J16" s="13" t="s">
        <v>45</v>
      </c>
      <c r="K16" s="11"/>
      <c r="L16" s="11"/>
      <c r="M16" s="11"/>
      <c r="N16" s="11"/>
      <c r="O16" s="11"/>
      <c r="P16" s="12" t="s">
        <v>45</v>
      </c>
      <c r="Q16" s="13" t="s">
        <v>45</v>
      </c>
      <c r="R16" s="11"/>
      <c r="S16" s="11"/>
      <c r="T16" s="11"/>
      <c r="U16" s="11"/>
      <c r="V16" s="11"/>
      <c r="W16" s="12" t="s">
        <v>45</v>
      </c>
      <c r="X16" s="13" t="s">
        <v>45</v>
      </c>
      <c r="Y16" s="11"/>
      <c r="Z16" s="11"/>
      <c r="AA16" s="11"/>
      <c r="AB16" s="11"/>
      <c r="AC16" s="11"/>
      <c r="AD16" s="12" t="s">
        <v>45</v>
      </c>
      <c r="AE16" s="15" t="s">
        <v>45</v>
      </c>
      <c r="AF16" s="11">
        <f t="shared" si="1"/>
        <v>20</v>
      </c>
    </row>
    <row r="17" spans="1:32" s="7" customFormat="1" x14ac:dyDescent="0.35">
      <c r="A17" s="16">
        <v>2636</v>
      </c>
      <c r="B17" s="14" t="s">
        <v>11</v>
      </c>
      <c r="C17" s="23" t="s">
        <v>66</v>
      </c>
      <c r="D17" s="11"/>
      <c r="E17" s="11"/>
      <c r="F17" s="11"/>
      <c r="G17" s="11"/>
      <c r="H17" s="11"/>
      <c r="I17" s="12" t="s">
        <v>45</v>
      </c>
      <c r="J17" s="13" t="s">
        <v>45</v>
      </c>
      <c r="K17" s="11"/>
      <c r="L17" s="11"/>
      <c r="M17" s="11"/>
      <c r="N17" s="11"/>
      <c r="O17" s="11"/>
      <c r="P17" s="12" t="s">
        <v>45</v>
      </c>
      <c r="Q17" s="13" t="s">
        <v>45</v>
      </c>
      <c r="R17" s="11"/>
      <c r="S17" s="11"/>
      <c r="T17" s="11"/>
      <c r="U17" s="11"/>
      <c r="V17" s="11"/>
      <c r="W17" s="12" t="s">
        <v>45</v>
      </c>
      <c r="X17" s="13" t="s">
        <v>45</v>
      </c>
      <c r="Y17" s="11"/>
      <c r="Z17" s="11"/>
      <c r="AA17" s="11"/>
      <c r="AB17" s="11"/>
      <c r="AC17" s="11"/>
      <c r="AD17" s="12" t="s">
        <v>45</v>
      </c>
      <c r="AE17" s="15" t="s">
        <v>45</v>
      </c>
      <c r="AF17" s="11">
        <f t="shared" si="1"/>
        <v>20</v>
      </c>
    </row>
    <row r="18" spans="1:32" s="7" customFormat="1" x14ac:dyDescent="0.35">
      <c r="A18" s="16">
        <v>1608</v>
      </c>
      <c r="B18" s="14" t="s">
        <v>12</v>
      </c>
      <c r="C18" s="23" t="s">
        <v>73</v>
      </c>
      <c r="D18" s="11"/>
      <c r="E18" s="11"/>
      <c r="F18" s="11"/>
      <c r="G18" s="11"/>
      <c r="H18" s="11"/>
      <c r="I18" s="12" t="s">
        <v>45</v>
      </c>
      <c r="J18" s="13" t="s">
        <v>45</v>
      </c>
      <c r="K18" s="11"/>
      <c r="L18" s="11"/>
      <c r="M18" s="11"/>
      <c r="N18" s="11"/>
      <c r="O18" s="11"/>
      <c r="P18" s="12" t="s">
        <v>45</v>
      </c>
      <c r="Q18" s="13" t="s">
        <v>45</v>
      </c>
      <c r="R18" s="11"/>
      <c r="S18" s="11"/>
      <c r="T18" s="11"/>
      <c r="U18" s="11"/>
      <c r="V18" s="11"/>
      <c r="W18" s="12" t="s">
        <v>45</v>
      </c>
      <c r="X18" s="13" t="s">
        <v>45</v>
      </c>
      <c r="Y18" s="11"/>
      <c r="Z18" s="11"/>
      <c r="AA18" s="11"/>
      <c r="AB18" s="11"/>
      <c r="AC18" s="11"/>
      <c r="AD18" s="12" t="s">
        <v>45</v>
      </c>
      <c r="AE18" s="15" t="s">
        <v>45</v>
      </c>
      <c r="AF18" s="11">
        <f t="shared" si="1"/>
        <v>20</v>
      </c>
    </row>
    <row r="19" spans="1:32" s="7" customFormat="1" x14ac:dyDescent="0.35">
      <c r="A19" s="16">
        <v>2963</v>
      </c>
      <c r="B19" s="14" t="s">
        <v>70</v>
      </c>
      <c r="C19" s="23" t="s">
        <v>71</v>
      </c>
      <c r="D19" s="11"/>
      <c r="E19" s="11"/>
      <c r="F19" s="11"/>
      <c r="G19" s="11"/>
      <c r="H19" s="11"/>
      <c r="I19" s="12" t="s">
        <v>45</v>
      </c>
      <c r="J19" s="13" t="s">
        <v>45</v>
      </c>
      <c r="K19" s="11"/>
      <c r="L19" s="11"/>
      <c r="M19" s="11"/>
      <c r="N19" s="11"/>
      <c r="O19" s="11"/>
      <c r="P19" s="12" t="s">
        <v>45</v>
      </c>
      <c r="Q19" s="13" t="s">
        <v>45</v>
      </c>
      <c r="R19" s="11"/>
      <c r="S19" s="11"/>
      <c r="T19" s="11"/>
      <c r="U19" s="11"/>
      <c r="V19" s="11"/>
      <c r="W19" s="12" t="s">
        <v>45</v>
      </c>
      <c r="X19" s="13" t="s">
        <v>45</v>
      </c>
      <c r="Y19" s="11"/>
      <c r="Z19" s="11"/>
      <c r="AA19" s="11"/>
      <c r="AB19" s="11"/>
      <c r="AC19" s="11"/>
      <c r="AD19" s="12" t="s">
        <v>45</v>
      </c>
      <c r="AE19" s="15" t="s">
        <v>45</v>
      </c>
      <c r="AF19" s="11">
        <f t="shared" si="1"/>
        <v>20</v>
      </c>
    </row>
    <row r="20" spans="1:32" s="7" customFormat="1" x14ac:dyDescent="0.35">
      <c r="A20" s="16">
        <v>4235</v>
      </c>
      <c r="B20" s="14" t="s">
        <v>3</v>
      </c>
      <c r="C20" s="23" t="s">
        <v>4</v>
      </c>
      <c r="D20" s="11"/>
      <c r="E20" s="11"/>
      <c r="F20" s="11"/>
      <c r="G20" s="11"/>
      <c r="H20" s="11"/>
      <c r="I20" s="12" t="s">
        <v>45</v>
      </c>
      <c r="J20" s="13" t="s">
        <v>45</v>
      </c>
      <c r="K20" s="11"/>
      <c r="L20" s="11"/>
      <c r="M20" s="11"/>
      <c r="N20" s="11"/>
      <c r="O20" s="11"/>
      <c r="P20" s="12" t="s">
        <v>45</v>
      </c>
      <c r="Q20" s="13" t="s">
        <v>45</v>
      </c>
      <c r="R20" s="11"/>
      <c r="S20" s="11"/>
      <c r="T20" s="11"/>
      <c r="U20" s="11"/>
      <c r="V20" s="11"/>
      <c r="W20" s="12" t="s">
        <v>45</v>
      </c>
      <c r="X20" s="13" t="s">
        <v>45</v>
      </c>
      <c r="Y20" s="11"/>
      <c r="Z20" s="11"/>
      <c r="AA20" s="11"/>
      <c r="AB20" s="11"/>
      <c r="AC20" s="11"/>
      <c r="AD20" s="12" t="s">
        <v>45</v>
      </c>
      <c r="AE20" s="15" t="s">
        <v>45</v>
      </c>
      <c r="AF20" s="11">
        <f t="shared" si="1"/>
        <v>20</v>
      </c>
    </row>
    <row r="21" spans="1:32" s="7" customFormat="1" x14ac:dyDescent="0.35">
      <c r="A21" s="16">
        <v>2321</v>
      </c>
      <c r="B21" s="14" t="s">
        <v>13</v>
      </c>
      <c r="C21" s="23" t="s">
        <v>14</v>
      </c>
      <c r="D21" s="11"/>
      <c r="E21" s="11"/>
      <c r="F21" s="11"/>
      <c r="G21" s="11"/>
      <c r="H21" s="11"/>
      <c r="I21" s="12" t="s">
        <v>45</v>
      </c>
      <c r="J21" s="13" t="s">
        <v>45</v>
      </c>
      <c r="K21" s="11"/>
      <c r="L21" s="11"/>
      <c r="M21" s="11"/>
      <c r="N21" s="11"/>
      <c r="O21" s="11"/>
      <c r="P21" s="12" t="s">
        <v>45</v>
      </c>
      <c r="Q21" s="13" t="s">
        <v>45</v>
      </c>
      <c r="R21" s="11"/>
      <c r="S21" s="11"/>
      <c r="T21" s="11"/>
      <c r="U21" s="11"/>
      <c r="V21" s="11"/>
      <c r="W21" s="12" t="s">
        <v>45</v>
      </c>
      <c r="X21" s="13" t="s">
        <v>45</v>
      </c>
      <c r="Y21" s="11" t="s">
        <v>47</v>
      </c>
      <c r="Z21" s="11" t="s">
        <v>47</v>
      </c>
      <c r="AA21" s="11"/>
      <c r="AB21" s="11"/>
      <c r="AC21" s="11"/>
      <c r="AD21" s="12" t="s">
        <v>45</v>
      </c>
      <c r="AE21" s="15" t="s">
        <v>45</v>
      </c>
      <c r="AF21" s="11">
        <f t="shared" si="1"/>
        <v>18</v>
      </c>
    </row>
    <row r="22" spans="1:32" s="7" customFormat="1" x14ac:dyDescent="0.35">
      <c r="A22" s="16">
        <v>3136</v>
      </c>
      <c r="B22" s="14" t="s">
        <v>19</v>
      </c>
      <c r="C22" s="23" t="s">
        <v>20</v>
      </c>
      <c r="D22" s="11"/>
      <c r="E22" s="11"/>
      <c r="F22" s="11"/>
      <c r="G22" s="11"/>
      <c r="H22" s="11"/>
      <c r="I22" s="12" t="s">
        <v>45</v>
      </c>
      <c r="J22" s="13" t="s">
        <v>45</v>
      </c>
      <c r="K22" s="11"/>
      <c r="L22" s="11"/>
      <c r="M22" s="11"/>
      <c r="N22" s="11"/>
      <c r="O22" s="11"/>
      <c r="P22" s="12" t="s">
        <v>45</v>
      </c>
      <c r="Q22" s="13" t="s">
        <v>45</v>
      </c>
      <c r="R22" s="11"/>
      <c r="S22" s="11"/>
      <c r="T22" s="11"/>
      <c r="U22" s="11"/>
      <c r="V22" s="11"/>
      <c r="W22" s="12" t="s">
        <v>45</v>
      </c>
      <c r="X22" s="13" t="s">
        <v>45</v>
      </c>
      <c r="Y22" s="11"/>
      <c r="Z22" s="11"/>
      <c r="AA22" s="11"/>
      <c r="AB22" s="11"/>
      <c r="AC22" s="11"/>
      <c r="AD22" s="12" t="s">
        <v>45</v>
      </c>
      <c r="AE22" s="15" t="s">
        <v>45</v>
      </c>
      <c r="AF22" s="11">
        <f t="shared" si="1"/>
        <v>20</v>
      </c>
    </row>
    <row r="23" spans="1:32" s="7" customFormat="1" x14ac:dyDescent="0.35">
      <c r="A23" s="16">
        <v>4563</v>
      </c>
      <c r="B23" s="14" t="s">
        <v>68</v>
      </c>
      <c r="C23" s="23" t="s">
        <v>69</v>
      </c>
      <c r="D23" s="11"/>
      <c r="E23" s="11"/>
      <c r="F23" s="11"/>
      <c r="G23" s="11"/>
      <c r="H23" s="11"/>
      <c r="I23" s="12" t="s">
        <v>45</v>
      </c>
      <c r="J23" s="13" t="s">
        <v>45</v>
      </c>
      <c r="K23" s="11" t="s">
        <v>46</v>
      </c>
      <c r="L23" s="11" t="s">
        <v>46</v>
      </c>
      <c r="M23" s="11" t="s">
        <v>46</v>
      </c>
      <c r="N23" s="11" t="s">
        <v>46</v>
      </c>
      <c r="O23" s="11" t="s">
        <v>46</v>
      </c>
      <c r="P23" s="12" t="s">
        <v>45</v>
      </c>
      <c r="Q23" s="13" t="s">
        <v>45</v>
      </c>
      <c r="R23" s="11" t="s">
        <v>46</v>
      </c>
      <c r="S23" s="11" t="s">
        <v>46</v>
      </c>
      <c r="T23" s="11" t="s">
        <v>46</v>
      </c>
      <c r="U23" s="11" t="s">
        <v>46</v>
      </c>
      <c r="V23" s="11" t="s">
        <v>46</v>
      </c>
      <c r="W23" s="12" t="s">
        <v>45</v>
      </c>
      <c r="X23" s="13" t="s">
        <v>45</v>
      </c>
      <c r="Y23" s="11"/>
      <c r="Z23" s="11"/>
      <c r="AA23" s="11"/>
      <c r="AB23" s="11"/>
      <c r="AC23" s="11"/>
      <c r="AD23" s="12" t="s">
        <v>45</v>
      </c>
      <c r="AE23" s="15" t="s">
        <v>45</v>
      </c>
      <c r="AF23" s="11">
        <f t="shared" si="1"/>
        <v>10</v>
      </c>
    </row>
    <row r="24" spans="1:32" s="7" customFormat="1" x14ac:dyDescent="0.35">
      <c r="A24" s="16">
        <v>8526</v>
      </c>
      <c r="B24" s="14" t="s">
        <v>72</v>
      </c>
      <c r="C24" s="23" t="s">
        <v>34</v>
      </c>
      <c r="D24" s="11"/>
      <c r="E24" s="11"/>
      <c r="F24" s="11"/>
      <c r="G24" s="11"/>
      <c r="H24" s="11"/>
      <c r="I24" s="12" t="s">
        <v>45</v>
      </c>
      <c r="J24" s="13" t="s">
        <v>45</v>
      </c>
      <c r="K24" s="11"/>
      <c r="L24" s="11" t="s">
        <v>47</v>
      </c>
      <c r="M24" s="11"/>
      <c r="N24" s="11"/>
      <c r="O24" s="11"/>
      <c r="P24" s="12" t="s">
        <v>45</v>
      </c>
      <c r="Q24" s="13" t="s">
        <v>45</v>
      </c>
      <c r="R24" s="11"/>
      <c r="S24" s="11"/>
      <c r="T24" s="11"/>
      <c r="U24" s="11"/>
      <c r="V24" s="11"/>
      <c r="W24" s="12" t="s">
        <v>45</v>
      </c>
      <c r="X24" s="13" t="s">
        <v>45</v>
      </c>
      <c r="Y24" s="11"/>
      <c r="Z24" s="11"/>
      <c r="AA24" s="11"/>
      <c r="AB24" s="11"/>
      <c r="AC24" s="11"/>
      <c r="AD24" s="12" t="s">
        <v>45</v>
      </c>
      <c r="AE24" s="15" t="s">
        <v>45</v>
      </c>
      <c r="AF24" s="11">
        <f t="shared" si="1"/>
        <v>19</v>
      </c>
    </row>
    <row r="25" spans="1:32" s="7" customFormat="1" x14ac:dyDescent="0.35">
      <c r="A25" s="16">
        <v>4456</v>
      </c>
      <c r="B25" s="14" t="s">
        <v>42</v>
      </c>
      <c r="C25" s="23" t="s">
        <v>0</v>
      </c>
      <c r="D25" s="11"/>
      <c r="E25" s="11"/>
      <c r="F25" s="11"/>
      <c r="G25" s="11"/>
      <c r="H25" s="11"/>
      <c r="I25" s="12" t="s">
        <v>45</v>
      </c>
      <c r="J25" s="13" t="s">
        <v>45</v>
      </c>
      <c r="K25" s="11"/>
      <c r="L25" s="11"/>
      <c r="M25" s="11"/>
      <c r="N25" s="11"/>
      <c r="O25" s="11"/>
      <c r="P25" s="12" t="s">
        <v>45</v>
      </c>
      <c r="Q25" s="13" t="s">
        <v>45</v>
      </c>
      <c r="R25" s="11"/>
      <c r="S25" s="11"/>
      <c r="T25" s="11"/>
      <c r="U25" s="11"/>
      <c r="V25" s="11"/>
      <c r="W25" s="12" t="s">
        <v>45</v>
      </c>
      <c r="X25" s="13" t="s">
        <v>45</v>
      </c>
      <c r="Y25" s="11"/>
      <c r="Z25" s="11"/>
      <c r="AA25" s="11"/>
      <c r="AB25" s="11"/>
      <c r="AC25" s="11"/>
      <c r="AD25" s="12" t="s">
        <v>45</v>
      </c>
      <c r="AE25" s="15" t="s">
        <v>45</v>
      </c>
      <c r="AF25" s="11">
        <f t="shared" si="1"/>
        <v>20</v>
      </c>
    </row>
    <row r="26" spans="1:32" s="7" customFormat="1" x14ac:dyDescent="0.35">
      <c r="A26" s="16">
        <v>9563</v>
      </c>
      <c r="B26" s="14" t="s">
        <v>15</v>
      </c>
      <c r="C26" s="23" t="s">
        <v>16</v>
      </c>
      <c r="D26" s="11"/>
      <c r="E26" s="11"/>
      <c r="F26" s="11"/>
      <c r="G26" s="11"/>
      <c r="H26" s="11"/>
      <c r="I26" s="12" t="s">
        <v>45</v>
      </c>
      <c r="J26" s="13" t="s">
        <v>45</v>
      </c>
      <c r="K26" s="11"/>
      <c r="L26" s="11"/>
      <c r="M26" s="11"/>
      <c r="N26" s="11"/>
      <c r="O26" s="11"/>
      <c r="P26" s="12" t="s">
        <v>45</v>
      </c>
      <c r="Q26" s="13" t="s">
        <v>45</v>
      </c>
      <c r="R26" s="11"/>
      <c r="S26" s="11"/>
      <c r="T26" s="11"/>
      <c r="U26" s="11" t="s">
        <v>47</v>
      </c>
      <c r="V26" s="11"/>
      <c r="W26" s="12" t="s">
        <v>45</v>
      </c>
      <c r="X26" s="13" t="s">
        <v>45</v>
      </c>
      <c r="Y26" s="11"/>
      <c r="Z26" s="11"/>
      <c r="AA26" s="11"/>
      <c r="AB26" s="11"/>
      <c r="AC26" s="11"/>
      <c r="AD26" s="12" t="s">
        <v>45</v>
      </c>
      <c r="AE26" s="15" t="s">
        <v>45</v>
      </c>
      <c r="AF26" s="11">
        <f t="shared" si="1"/>
        <v>19</v>
      </c>
    </row>
    <row r="27" spans="1:32" s="7" customFormat="1" x14ac:dyDescent="0.35">
      <c r="A27" s="16">
        <v>2310</v>
      </c>
      <c r="B27" s="14" t="s">
        <v>17</v>
      </c>
      <c r="C27" s="23" t="s">
        <v>18</v>
      </c>
      <c r="D27" s="11"/>
      <c r="E27" s="11"/>
      <c r="F27" s="11"/>
      <c r="G27" s="11"/>
      <c r="H27" s="11"/>
      <c r="I27" s="12" t="s">
        <v>45</v>
      </c>
      <c r="J27" s="13" t="s">
        <v>45</v>
      </c>
      <c r="K27" s="11"/>
      <c r="L27" s="11"/>
      <c r="M27" s="11"/>
      <c r="N27" s="11"/>
      <c r="O27" s="11"/>
      <c r="P27" s="12" t="s">
        <v>45</v>
      </c>
      <c r="Q27" s="13" t="s">
        <v>45</v>
      </c>
      <c r="R27" s="11"/>
      <c r="S27" s="11"/>
      <c r="T27" s="11"/>
      <c r="U27" s="11"/>
      <c r="V27" s="11"/>
      <c r="W27" s="12" t="s">
        <v>45</v>
      </c>
      <c r="X27" s="13" t="s">
        <v>45</v>
      </c>
      <c r="Y27" s="11"/>
      <c r="Z27" s="11"/>
      <c r="AA27" s="11"/>
      <c r="AB27" s="11"/>
      <c r="AC27" s="11"/>
      <c r="AD27" s="12" t="s">
        <v>45</v>
      </c>
      <c r="AE27" s="15" t="s">
        <v>45</v>
      </c>
      <c r="AF27" s="11">
        <f t="shared" si="1"/>
        <v>20</v>
      </c>
    </row>
    <row r="28" spans="1:32" s="7" customFormat="1" x14ac:dyDescent="0.35">
      <c r="A28" s="16">
        <v>3397</v>
      </c>
      <c r="B28" s="14" t="s">
        <v>23</v>
      </c>
      <c r="C28" s="23" t="s">
        <v>24</v>
      </c>
      <c r="D28" s="11"/>
      <c r="E28" s="11"/>
      <c r="F28" s="11"/>
      <c r="G28" s="11"/>
      <c r="H28" s="11"/>
      <c r="I28" s="12" t="s">
        <v>45</v>
      </c>
      <c r="J28" s="13" t="s">
        <v>45</v>
      </c>
      <c r="K28" s="11"/>
      <c r="L28" s="11"/>
      <c r="M28" s="11"/>
      <c r="N28" s="11"/>
      <c r="O28" s="11"/>
      <c r="P28" s="12" t="s">
        <v>45</v>
      </c>
      <c r="Q28" s="13" t="s">
        <v>45</v>
      </c>
      <c r="R28" s="11"/>
      <c r="S28" s="11"/>
      <c r="T28" s="11"/>
      <c r="U28" s="11"/>
      <c r="V28" s="11"/>
      <c r="W28" s="12" t="s">
        <v>45</v>
      </c>
      <c r="X28" s="13" t="s">
        <v>45</v>
      </c>
      <c r="Y28" s="11"/>
      <c r="Z28" s="11"/>
      <c r="AA28" s="11"/>
      <c r="AB28" s="11"/>
      <c r="AC28" s="11"/>
      <c r="AD28" s="12" t="s">
        <v>45</v>
      </c>
      <c r="AE28" s="15" t="s">
        <v>45</v>
      </c>
      <c r="AF28" s="11">
        <f t="shared" si="1"/>
        <v>20</v>
      </c>
    </row>
    <row r="29" spans="1:32" s="7" customFormat="1" x14ac:dyDescent="0.35">
      <c r="A29" s="16">
        <v>8856</v>
      </c>
      <c r="B29" s="14" t="s">
        <v>9</v>
      </c>
      <c r="C29" s="23" t="s">
        <v>10</v>
      </c>
      <c r="D29" s="11"/>
      <c r="E29" s="11"/>
      <c r="F29" s="11"/>
      <c r="G29" s="11" t="s">
        <v>47</v>
      </c>
      <c r="H29" s="11" t="s">
        <v>47</v>
      </c>
      <c r="I29" s="12" t="s">
        <v>45</v>
      </c>
      <c r="J29" s="13" t="s">
        <v>45</v>
      </c>
      <c r="K29" s="11"/>
      <c r="L29" s="11"/>
      <c r="M29" s="11"/>
      <c r="N29" s="11"/>
      <c r="O29" s="11"/>
      <c r="P29" s="12" t="s">
        <v>45</v>
      </c>
      <c r="Q29" s="13" t="s">
        <v>45</v>
      </c>
      <c r="R29" s="11"/>
      <c r="S29" s="11"/>
      <c r="T29" s="11"/>
      <c r="U29" s="11"/>
      <c r="V29" s="11"/>
      <c r="W29" s="12" t="s">
        <v>45</v>
      </c>
      <c r="X29" s="13" t="s">
        <v>45</v>
      </c>
      <c r="Y29" s="11"/>
      <c r="Z29" s="11"/>
      <c r="AA29" s="11"/>
      <c r="AB29" s="11"/>
      <c r="AC29" s="11"/>
      <c r="AD29" s="12" t="s">
        <v>45</v>
      </c>
      <c r="AE29" s="15" t="s">
        <v>45</v>
      </c>
      <c r="AF29" s="11">
        <f t="shared" si="1"/>
        <v>18</v>
      </c>
    </row>
    <row r="30" spans="1:32" s="7" customFormat="1" ht="16" thickBot="1" x14ac:dyDescent="0.4">
      <c r="A30" s="17">
        <v>8426</v>
      </c>
      <c r="B30" s="18" t="s">
        <v>25</v>
      </c>
      <c r="C30" s="24" t="s">
        <v>26</v>
      </c>
      <c r="D30" s="19"/>
      <c r="E30" s="19"/>
      <c r="F30" s="19"/>
      <c r="G30" s="19"/>
      <c r="H30" s="19"/>
      <c r="I30" s="20" t="s">
        <v>45</v>
      </c>
      <c r="J30" s="21" t="s">
        <v>45</v>
      </c>
      <c r="K30" s="19"/>
      <c r="L30" s="19"/>
      <c r="M30" s="19"/>
      <c r="N30" s="19"/>
      <c r="O30" s="19"/>
      <c r="P30" s="20" t="s">
        <v>45</v>
      </c>
      <c r="Q30" s="21" t="s">
        <v>45</v>
      </c>
      <c r="R30" s="19"/>
      <c r="S30" s="19"/>
      <c r="T30" s="19"/>
      <c r="U30" s="19"/>
      <c r="V30" s="19"/>
      <c r="W30" s="20" t="s">
        <v>45</v>
      </c>
      <c r="X30" s="21" t="s">
        <v>45</v>
      </c>
      <c r="Y30" s="19"/>
      <c r="Z30" s="19"/>
      <c r="AA30" s="19"/>
      <c r="AB30" s="19"/>
      <c r="AC30" s="19"/>
      <c r="AD30" s="20" t="s">
        <v>45</v>
      </c>
      <c r="AE30" s="22" t="s">
        <v>45</v>
      </c>
      <c r="AF30" s="11">
        <f t="shared" si="1"/>
        <v>20</v>
      </c>
    </row>
  </sheetData>
  <sheetProtection formatCells="0" formatColumns="0" formatRows="0" sort="0" autoFilter="0"/>
  <sortState ref="A4:AE30">
    <sortCondition ref="C4:C30"/>
  </sortState>
  <mergeCells count="4">
    <mergeCell ref="D1:AE1"/>
    <mergeCell ref="A2:A3"/>
    <mergeCell ref="B2:B3"/>
    <mergeCell ref="C2:C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0BC1-9552-2042-B67D-E7F41C7A6B89}">
  <dimension ref="A1:D28"/>
  <sheetViews>
    <sheetView zoomScaleNormal="100" workbookViewId="0">
      <selection sqref="A1:D28"/>
    </sheetView>
  </sheetViews>
  <sheetFormatPr defaultColWidth="10.83203125" defaultRowHeight="15.5" x14ac:dyDescent="0.35"/>
  <cols>
    <col min="1" max="1" width="14.08203125" style="7" customWidth="1"/>
    <col min="2" max="2" width="12.58203125" style="7" customWidth="1"/>
    <col min="3" max="3" width="12.33203125" style="7" customWidth="1"/>
    <col min="4" max="4" width="11" style="7" customWidth="1"/>
    <col min="5" max="16384" width="10.83203125" style="7"/>
  </cols>
  <sheetData>
    <row r="1" spans="1:4" ht="31" x14ac:dyDescent="0.35">
      <c r="A1" s="33" t="s">
        <v>50</v>
      </c>
      <c r="B1" s="34" t="s">
        <v>43</v>
      </c>
      <c r="C1" s="34" t="s">
        <v>44</v>
      </c>
      <c r="D1" s="39" t="s">
        <v>48</v>
      </c>
    </row>
    <row r="2" spans="1:4" x14ac:dyDescent="0.35">
      <c r="A2" s="37">
        <v>1978</v>
      </c>
      <c r="B2" s="35" t="s">
        <v>28</v>
      </c>
      <c r="C2" s="35" t="s">
        <v>29</v>
      </c>
      <c r="D2" s="40">
        <v>1</v>
      </c>
    </row>
    <row r="3" spans="1:4" x14ac:dyDescent="0.35">
      <c r="A3" s="37">
        <v>1986</v>
      </c>
      <c r="B3" s="35" t="s">
        <v>1</v>
      </c>
      <c r="C3" s="35" t="s">
        <v>2</v>
      </c>
      <c r="D3" s="40">
        <v>0.9</v>
      </c>
    </row>
    <row r="4" spans="1:4" x14ac:dyDescent="0.35">
      <c r="A4" s="37">
        <v>3326</v>
      </c>
      <c r="B4" s="35" t="s">
        <v>35</v>
      </c>
      <c r="C4" s="35" t="s">
        <v>36</v>
      </c>
      <c r="D4" s="40">
        <v>0.77</v>
      </c>
    </row>
    <row r="5" spans="1:4" x14ac:dyDescent="0.35">
      <c r="A5" s="37">
        <v>5952</v>
      </c>
      <c r="B5" s="35" t="s">
        <v>32</v>
      </c>
      <c r="C5" s="35" t="s">
        <v>33</v>
      </c>
      <c r="D5" s="40">
        <v>0.85</v>
      </c>
    </row>
    <row r="6" spans="1:4" x14ac:dyDescent="0.35">
      <c r="A6" s="37">
        <v>4496</v>
      </c>
      <c r="B6" s="35" t="s">
        <v>30</v>
      </c>
      <c r="C6" s="35" t="s">
        <v>31</v>
      </c>
      <c r="D6" s="40">
        <v>1</v>
      </c>
    </row>
    <row r="7" spans="1:4" x14ac:dyDescent="0.35">
      <c r="A7" s="37">
        <v>1606</v>
      </c>
      <c r="B7" s="35" t="s">
        <v>39</v>
      </c>
      <c r="C7" s="35" t="s">
        <v>40</v>
      </c>
      <c r="D7" s="40">
        <v>0.8</v>
      </c>
    </row>
    <row r="8" spans="1:4" x14ac:dyDescent="0.35">
      <c r="A8" s="37">
        <v>8822</v>
      </c>
      <c r="B8" s="35" t="s">
        <v>5</v>
      </c>
      <c r="C8" s="35" t="s">
        <v>67</v>
      </c>
      <c r="D8" s="40">
        <v>0.73</v>
      </c>
    </row>
    <row r="9" spans="1:4" x14ac:dyDescent="0.35">
      <c r="A9" s="37">
        <v>1930</v>
      </c>
      <c r="B9" s="35" t="s">
        <v>21</v>
      </c>
      <c r="C9" s="35" t="s">
        <v>22</v>
      </c>
      <c r="D9" s="40">
        <v>0.95</v>
      </c>
    </row>
    <row r="10" spans="1:4" x14ac:dyDescent="0.35">
      <c r="A10" s="37">
        <v>5663</v>
      </c>
      <c r="B10" s="35" t="s">
        <v>7</v>
      </c>
      <c r="C10" s="35" t="s">
        <v>8</v>
      </c>
      <c r="D10" s="40">
        <v>1</v>
      </c>
    </row>
    <row r="11" spans="1:4" x14ac:dyDescent="0.35">
      <c r="A11" s="37">
        <v>6205</v>
      </c>
      <c r="B11" s="35" t="s">
        <v>41</v>
      </c>
      <c r="C11" s="35" t="s">
        <v>63</v>
      </c>
      <c r="D11" s="40">
        <v>0.98</v>
      </c>
    </row>
    <row r="12" spans="1:4" x14ac:dyDescent="0.35">
      <c r="A12" s="37">
        <v>5620</v>
      </c>
      <c r="B12" s="35" t="s">
        <v>37</v>
      </c>
      <c r="C12" s="35" t="s">
        <v>38</v>
      </c>
      <c r="D12" s="40">
        <v>0.74</v>
      </c>
    </row>
    <row r="13" spans="1:4" x14ac:dyDescent="0.35">
      <c r="A13" s="37">
        <v>7529</v>
      </c>
      <c r="B13" s="35" t="s">
        <v>65</v>
      </c>
      <c r="C13" s="35" t="s">
        <v>64</v>
      </c>
      <c r="D13" s="40">
        <v>0.69</v>
      </c>
    </row>
    <row r="14" spans="1:4" x14ac:dyDescent="0.35">
      <c r="A14" s="37">
        <v>5846</v>
      </c>
      <c r="B14" s="35" t="s">
        <v>27</v>
      </c>
      <c r="C14" s="35" t="s">
        <v>6</v>
      </c>
      <c r="D14" s="40">
        <v>0.99</v>
      </c>
    </row>
    <row r="15" spans="1:4" x14ac:dyDescent="0.35">
      <c r="A15" s="37">
        <v>2636</v>
      </c>
      <c r="B15" s="35" t="s">
        <v>11</v>
      </c>
      <c r="C15" s="35" t="s">
        <v>66</v>
      </c>
      <c r="D15" s="40">
        <v>0.65</v>
      </c>
    </row>
    <row r="16" spans="1:4" x14ac:dyDescent="0.35">
      <c r="A16" s="37">
        <v>1608</v>
      </c>
      <c r="B16" s="35" t="s">
        <v>12</v>
      </c>
      <c r="C16" s="35" t="s">
        <v>73</v>
      </c>
      <c r="D16" s="40">
        <v>0.95</v>
      </c>
    </row>
    <row r="17" spans="1:4" x14ac:dyDescent="0.35">
      <c r="A17" s="37">
        <v>2963</v>
      </c>
      <c r="B17" s="35" t="s">
        <v>70</v>
      </c>
      <c r="C17" s="35" t="s">
        <v>71</v>
      </c>
      <c r="D17" s="40">
        <v>0.93</v>
      </c>
    </row>
    <row r="18" spans="1:4" x14ac:dyDescent="0.35">
      <c r="A18" s="37">
        <v>4235</v>
      </c>
      <c r="B18" s="35" t="s">
        <v>3</v>
      </c>
      <c r="C18" s="35" t="s">
        <v>4</v>
      </c>
      <c r="D18" s="40">
        <v>0.81</v>
      </c>
    </row>
    <row r="19" spans="1:4" x14ac:dyDescent="0.35">
      <c r="A19" s="37">
        <v>2321</v>
      </c>
      <c r="B19" s="35" t="s">
        <v>13</v>
      </c>
      <c r="C19" s="35" t="s">
        <v>14</v>
      </c>
      <c r="D19" s="40">
        <v>0.79</v>
      </c>
    </row>
    <row r="20" spans="1:4" x14ac:dyDescent="0.35">
      <c r="A20" s="37">
        <v>3136</v>
      </c>
      <c r="B20" s="35" t="s">
        <v>19</v>
      </c>
      <c r="C20" s="35" t="s">
        <v>20</v>
      </c>
      <c r="D20" s="40">
        <v>0.75</v>
      </c>
    </row>
    <row r="21" spans="1:4" x14ac:dyDescent="0.35">
      <c r="A21" s="37">
        <v>4563</v>
      </c>
      <c r="B21" s="35" t="s">
        <v>68</v>
      </c>
      <c r="C21" s="35" t="s">
        <v>69</v>
      </c>
      <c r="D21" s="40">
        <v>0.82</v>
      </c>
    </row>
    <row r="22" spans="1:4" x14ac:dyDescent="0.35">
      <c r="A22" s="37">
        <v>8526</v>
      </c>
      <c r="B22" s="35" t="s">
        <v>72</v>
      </c>
      <c r="C22" s="35" t="s">
        <v>34</v>
      </c>
      <c r="D22" s="40">
        <v>0.81</v>
      </c>
    </row>
    <row r="23" spans="1:4" x14ac:dyDescent="0.35">
      <c r="A23" s="37">
        <v>4456</v>
      </c>
      <c r="B23" s="35" t="s">
        <v>42</v>
      </c>
      <c r="C23" s="35" t="s">
        <v>0</v>
      </c>
      <c r="D23" s="40">
        <v>1</v>
      </c>
    </row>
    <row r="24" spans="1:4" x14ac:dyDescent="0.35">
      <c r="A24" s="37">
        <v>9563</v>
      </c>
      <c r="B24" s="35" t="s">
        <v>15</v>
      </c>
      <c r="C24" s="35" t="s">
        <v>16</v>
      </c>
      <c r="D24" s="40">
        <v>0.94</v>
      </c>
    </row>
    <row r="25" spans="1:4" x14ac:dyDescent="0.35">
      <c r="A25" s="37">
        <v>2310</v>
      </c>
      <c r="B25" s="35" t="s">
        <v>17</v>
      </c>
      <c r="C25" s="35" t="s">
        <v>18</v>
      </c>
      <c r="D25" s="40">
        <v>1</v>
      </c>
    </row>
    <row r="26" spans="1:4" x14ac:dyDescent="0.35">
      <c r="A26" s="37">
        <v>3397</v>
      </c>
      <c r="B26" s="35" t="s">
        <v>23</v>
      </c>
      <c r="C26" s="35" t="s">
        <v>24</v>
      </c>
      <c r="D26" s="40">
        <v>0.74</v>
      </c>
    </row>
    <row r="27" spans="1:4" x14ac:dyDescent="0.35">
      <c r="A27" s="37">
        <v>8856</v>
      </c>
      <c r="B27" s="35" t="s">
        <v>9</v>
      </c>
      <c r="C27" s="35" t="s">
        <v>10</v>
      </c>
      <c r="D27" s="40">
        <v>0.92</v>
      </c>
    </row>
    <row r="28" spans="1:4" x14ac:dyDescent="0.35">
      <c r="A28" s="38">
        <v>8426</v>
      </c>
      <c r="B28" s="36" t="s">
        <v>25</v>
      </c>
      <c r="C28" s="36" t="s">
        <v>26</v>
      </c>
      <c r="D28" s="41">
        <v>0.99</v>
      </c>
    </row>
  </sheetData>
  <sheetProtection formatCells="0" formatColumns="0" formatRows="0" sort="0" autoFilter="0"/>
  <sortState ref="A2:D28">
    <sortCondition ref="C2:C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2D1B-50D2-E344-A4F5-DBA1B7AFD044}">
  <dimension ref="A1:H28"/>
  <sheetViews>
    <sheetView topLeftCell="A5" zoomScaleNormal="100" workbookViewId="0"/>
  </sheetViews>
  <sheetFormatPr defaultColWidth="10.83203125" defaultRowHeight="15.5" x14ac:dyDescent="0.35"/>
  <cols>
    <col min="1" max="1" width="12" style="9" customWidth="1"/>
    <col min="2" max="2" width="12.58203125" style="7" customWidth="1"/>
    <col min="3" max="3" width="12.33203125" style="7" customWidth="1"/>
    <col min="4" max="4" width="13.5" style="7" customWidth="1"/>
    <col min="5" max="5" width="12.5" style="7" customWidth="1"/>
    <col min="6" max="16384" width="10.83203125" style="7"/>
  </cols>
  <sheetData>
    <row r="1" spans="1:8" s="47" customFormat="1" ht="31" x14ac:dyDescent="0.35">
      <c r="A1" s="33" t="s">
        <v>50</v>
      </c>
      <c r="B1" s="46" t="s">
        <v>43</v>
      </c>
      <c r="C1" s="46" t="s">
        <v>44</v>
      </c>
      <c r="D1" s="43" t="s">
        <v>85</v>
      </c>
      <c r="E1" s="6"/>
      <c r="F1" s="6"/>
    </row>
    <row r="2" spans="1:8" x14ac:dyDescent="0.35">
      <c r="A2" s="37">
        <v>7529</v>
      </c>
      <c r="B2" s="35" t="s">
        <v>65</v>
      </c>
      <c r="C2" s="35" t="s">
        <v>64</v>
      </c>
      <c r="D2" s="44">
        <v>19</v>
      </c>
      <c r="E2" s="8"/>
      <c r="F2" s="9"/>
      <c r="H2" s="42"/>
    </row>
    <row r="3" spans="1:8" x14ac:dyDescent="0.35">
      <c r="A3" s="37">
        <v>8526</v>
      </c>
      <c r="B3" s="35" t="s">
        <v>72</v>
      </c>
      <c r="C3" s="35" t="s">
        <v>34</v>
      </c>
      <c r="D3" s="44">
        <v>26</v>
      </c>
      <c r="E3" s="8"/>
      <c r="F3" s="9"/>
      <c r="H3" s="42"/>
    </row>
    <row r="4" spans="1:8" x14ac:dyDescent="0.35">
      <c r="A4" s="37">
        <v>5846</v>
      </c>
      <c r="B4" s="35" t="s">
        <v>27</v>
      </c>
      <c r="C4" s="35" t="s">
        <v>6</v>
      </c>
      <c r="D4" s="44">
        <v>22</v>
      </c>
      <c r="E4" s="8"/>
      <c r="F4" s="9"/>
      <c r="H4" s="42"/>
    </row>
    <row r="5" spans="1:8" x14ac:dyDescent="0.35">
      <c r="A5" s="37">
        <v>1608</v>
      </c>
      <c r="B5" s="35" t="s">
        <v>12</v>
      </c>
      <c r="C5" s="35" t="s">
        <v>73</v>
      </c>
      <c r="D5" s="44">
        <v>65</v>
      </c>
      <c r="E5" s="8"/>
      <c r="F5" s="9"/>
      <c r="H5" s="42"/>
    </row>
    <row r="6" spans="1:8" x14ac:dyDescent="0.35">
      <c r="A6" s="37">
        <v>9563</v>
      </c>
      <c r="B6" s="35" t="s">
        <v>15</v>
      </c>
      <c r="C6" s="35" t="s">
        <v>16</v>
      </c>
      <c r="D6" s="44">
        <v>21</v>
      </c>
      <c r="E6" s="8"/>
      <c r="F6" s="9"/>
      <c r="H6" s="42"/>
    </row>
    <row r="7" spans="1:8" x14ac:dyDescent="0.35">
      <c r="A7" s="37">
        <v>1930</v>
      </c>
      <c r="B7" s="35" t="s">
        <v>21</v>
      </c>
      <c r="C7" s="35" t="s">
        <v>22</v>
      </c>
      <c r="D7" s="44">
        <v>44</v>
      </c>
      <c r="E7" s="8"/>
      <c r="F7" s="9"/>
      <c r="H7" s="42"/>
    </row>
    <row r="8" spans="1:8" x14ac:dyDescent="0.35">
      <c r="A8" s="37">
        <v>3136</v>
      </c>
      <c r="B8" s="35" t="s">
        <v>19</v>
      </c>
      <c r="C8" s="35" t="s">
        <v>20</v>
      </c>
      <c r="D8" s="44">
        <v>19</v>
      </c>
      <c r="E8" s="8"/>
      <c r="F8" s="9"/>
      <c r="H8" s="42"/>
    </row>
    <row r="9" spans="1:8" x14ac:dyDescent="0.35">
      <c r="A9" s="37">
        <v>3326</v>
      </c>
      <c r="B9" s="35" t="s">
        <v>35</v>
      </c>
      <c r="C9" s="35" t="s">
        <v>36</v>
      </c>
      <c r="D9" s="44">
        <v>61</v>
      </c>
      <c r="E9" s="8"/>
      <c r="F9" s="9"/>
      <c r="H9" s="42"/>
    </row>
    <row r="10" spans="1:8" x14ac:dyDescent="0.35">
      <c r="A10" s="37">
        <v>8822</v>
      </c>
      <c r="B10" s="35" t="s">
        <v>5</v>
      </c>
      <c r="C10" s="35" t="s">
        <v>67</v>
      </c>
      <c r="D10" s="44">
        <v>32</v>
      </c>
      <c r="E10" s="8"/>
      <c r="F10" s="9"/>
      <c r="H10" s="42"/>
    </row>
    <row r="11" spans="1:8" x14ac:dyDescent="0.35">
      <c r="A11" s="37">
        <v>3397</v>
      </c>
      <c r="B11" s="35" t="s">
        <v>23</v>
      </c>
      <c r="C11" s="35" t="s">
        <v>24</v>
      </c>
      <c r="D11" s="44">
        <v>28</v>
      </c>
      <c r="E11" s="8"/>
      <c r="F11" s="9"/>
      <c r="H11" s="42"/>
    </row>
    <row r="12" spans="1:8" x14ac:dyDescent="0.35">
      <c r="A12" s="37">
        <v>8426</v>
      </c>
      <c r="B12" s="35" t="s">
        <v>25</v>
      </c>
      <c r="C12" s="35" t="s">
        <v>26</v>
      </c>
      <c r="D12" s="44">
        <v>52</v>
      </c>
      <c r="E12" s="8"/>
      <c r="F12" s="9"/>
      <c r="H12" s="42"/>
    </row>
    <row r="13" spans="1:8" x14ac:dyDescent="0.35">
      <c r="A13" s="37">
        <v>2321</v>
      </c>
      <c r="B13" s="35" t="s">
        <v>13</v>
      </c>
      <c r="C13" s="35" t="s">
        <v>14</v>
      </c>
      <c r="D13" s="44">
        <v>38</v>
      </c>
      <c r="E13" s="8"/>
      <c r="F13" s="9"/>
      <c r="H13" s="42"/>
    </row>
    <row r="14" spans="1:8" x14ac:dyDescent="0.35">
      <c r="A14" s="37">
        <v>4496</v>
      </c>
      <c r="B14" s="35" t="s">
        <v>30</v>
      </c>
      <c r="C14" s="35" t="s">
        <v>31</v>
      </c>
      <c r="D14" s="44">
        <v>50</v>
      </c>
      <c r="E14" s="8"/>
      <c r="F14" s="9"/>
      <c r="H14" s="42"/>
    </row>
    <row r="15" spans="1:8" x14ac:dyDescent="0.35">
      <c r="A15" s="37">
        <v>8856</v>
      </c>
      <c r="B15" s="35" t="s">
        <v>9</v>
      </c>
      <c r="C15" s="35" t="s">
        <v>10</v>
      </c>
      <c r="D15" s="44">
        <v>64</v>
      </c>
      <c r="E15" s="8"/>
      <c r="F15" s="9"/>
      <c r="H15" s="42"/>
    </row>
    <row r="16" spans="1:8" x14ac:dyDescent="0.35">
      <c r="A16" s="37">
        <v>4563</v>
      </c>
      <c r="B16" s="35" t="s">
        <v>68</v>
      </c>
      <c r="C16" s="35" t="s">
        <v>69</v>
      </c>
      <c r="D16" s="44">
        <v>63</v>
      </c>
      <c r="E16" s="8"/>
      <c r="F16" s="9"/>
      <c r="H16" s="42"/>
    </row>
    <row r="17" spans="1:8" x14ac:dyDescent="0.35">
      <c r="A17" s="37">
        <v>6205</v>
      </c>
      <c r="B17" s="35" t="s">
        <v>41</v>
      </c>
      <c r="C17" s="35" t="s">
        <v>63</v>
      </c>
      <c r="D17" s="44">
        <v>61</v>
      </c>
      <c r="E17" s="8"/>
      <c r="F17" s="9"/>
      <c r="H17" s="42"/>
    </row>
    <row r="18" spans="1:8" x14ac:dyDescent="0.35">
      <c r="A18" s="37">
        <v>5663</v>
      </c>
      <c r="B18" s="35" t="s">
        <v>7</v>
      </c>
      <c r="C18" s="35" t="s">
        <v>8</v>
      </c>
      <c r="D18" s="44">
        <v>20</v>
      </c>
      <c r="E18" s="8"/>
      <c r="F18" s="9"/>
      <c r="H18" s="42"/>
    </row>
    <row r="19" spans="1:8" x14ac:dyDescent="0.35">
      <c r="A19" s="37">
        <v>2636</v>
      </c>
      <c r="B19" s="35" t="s">
        <v>11</v>
      </c>
      <c r="C19" s="35" t="s">
        <v>66</v>
      </c>
      <c r="D19" s="44">
        <v>16</v>
      </c>
      <c r="E19" s="8"/>
      <c r="F19" s="9"/>
      <c r="H19" s="42"/>
    </row>
    <row r="20" spans="1:8" x14ac:dyDescent="0.35">
      <c r="A20" s="37">
        <v>2963</v>
      </c>
      <c r="B20" s="35" t="s">
        <v>70</v>
      </c>
      <c r="C20" s="35" t="s">
        <v>71</v>
      </c>
      <c r="D20" s="44">
        <v>22</v>
      </c>
      <c r="E20" s="8"/>
      <c r="F20" s="9"/>
      <c r="H20" s="42"/>
    </row>
    <row r="21" spans="1:8" x14ac:dyDescent="0.35">
      <c r="A21" s="37">
        <v>1978</v>
      </c>
      <c r="B21" s="35" t="s">
        <v>28</v>
      </c>
      <c r="C21" s="35" t="s">
        <v>29</v>
      </c>
      <c r="D21" s="44">
        <v>60</v>
      </c>
      <c r="E21" s="8"/>
      <c r="F21" s="9"/>
      <c r="H21" s="42"/>
    </row>
    <row r="22" spans="1:8" x14ac:dyDescent="0.35">
      <c r="A22" s="37">
        <v>4235</v>
      </c>
      <c r="B22" s="35" t="s">
        <v>3</v>
      </c>
      <c r="C22" s="35" t="s">
        <v>4</v>
      </c>
      <c r="D22" s="44">
        <v>33</v>
      </c>
      <c r="E22" s="8"/>
      <c r="F22" s="9"/>
      <c r="H22" s="42"/>
    </row>
    <row r="23" spans="1:8" x14ac:dyDescent="0.35">
      <c r="A23" s="37">
        <v>4456</v>
      </c>
      <c r="B23" s="35" t="s">
        <v>42</v>
      </c>
      <c r="C23" s="35" t="s">
        <v>0</v>
      </c>
      <c r="D23" s="44">
        <v>55</v>
      </c>
      <c r="E23" s="8"/>
      <c r="F23" s="9"/>
      <c r="H23" s="42"/>
    </row>
    <row r="24" spans="1:8" x14ac:dyDescent="0.35">
      <c r="A24" s="37">
        <v>5620</v>
      </c>
      <c r="B24" s="35" t="s">
        <v>37</v>
      </c>
      <c r="C24" s="35" t="s">
        <v>38</v>
      </c>
      <c r="D24" s="44">
        <v>55</v>
      </c>
      <c r="E24" s="8"/>
      <c r="F24" s="9"/>
      <c r="H24" s="42"/>
    </row>
    <row r="25" spans="1:8" x14ac:dyDescent="0.35">
      <c r="A25" s="37">
        <v>5952</v>
      </c>
      <c r="B25" s="35" t="s">
        <v>32</v>
      </c>
      <c r="C25" s="35" t="s">
        <v>33</v>
      </c>
      <c r="D25" s="44">
        <v>55</v>
      </c>
      <c r="E25" s="8"/>
      <c r="F25" s="9"/>
      <c r="H25" s="42"/>
    </row>
    <row r="26" spans="1:8" x14ac:dyDescent="0.35">
      <c r="A26" s="37">
        <v>1606</v>
      </c>
      <c r="B26" s="35" t="s">
        <v>39</v>
      </c>
      <c r="C26" s="35" t="s">
        <v>40</v>
      </c>
      <c r="D26" s="44">
        <v>52</v>
      </c>
      <c r="E26" s="8"/>
      <c r="F26" s="9"/>
      <c r="H26" s="42"/>
    </row>
    <row r="27" spans="1:8" x14ac:dyDescent="0.35">
      <c r="A27" s="37">
        <v>1986</v>
      </c>
      <c r="B27" s="35" t="s">
        <v>1</v>
      </c>
      <c r="C27" s="35" t="s">
        <v>2</v>
      </c>
      <c r="D27" s="44">
        <v>45</v>
      </c>
      <c r="E27" s="8"/>
      <c r="F27" s="9"/>
      <c r="H27" s="42"/>
    </row>
    <row r="28" spans="1:8" x14ac:dyDescent="0.35">
      <c r="A28" s="38">
        <v>2310</v>
      </c>
      <c r="B28" s="36" t="s">
        <v>17</v>
      </c>
      <c r="C28" s="36" t="s">
        <v>18</v>
      </c>
      <c r="D28" s="45">
        <v>44</v>
      </c>
      <c r="E28" s="8"/>
      <c r="F28" s="9"/>
      <c r="H28" s="42"/>
    </row>
  </sheetData>
  <sheetProtection sheet="1" objects="1" scenarios="1" formatCells="0" formatColumns="0" formatRows="0" sort="0" autoFilter="0"/>
  <sortState ref="A2:D28">
    <sortCondition ref="B2:B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BD5D-C754-4B4A-98D9-712757B22791}">
  <dimension ref="A1:K32"/>
  <sheetViews>
    <sheetView tabSelected="1" topLeftCell="A24" zoomScaleNormal="100" workbookViewId="0">
      <selection activeCell="F6" sqref="F6"/>
    </sheetView>
  </sheetViews>
  <sheetFormatPr defaultColWidth="11" defaultRowHeight="17.149999999999999" customHeight="1" x14ac:dyDescent="0.35"/>
  <cols>
    <col min="1" max="1" width="10.5" style="3" customWidth="1"/>
    <col min="2" max="3" width="10.5" style="7" customWidth="1"/>
    <col min="4" max="6" width="10.5" customWidth="1"/>
    <col min="7" max="7" width="20.08203125" customWidth="1"/>
    <col min="8" max="8" width="20.08203125" style="3" customWidth="1"/>
    <col min="9" max="9" width="20.08203125" customWidth="1"/>
    <col min="10" max="10" width="14.5" customWidth="1"/>
    <col min="11" max="11" width="12.58203125" bestFit="1" customWidth="1"/>
  </cols>
  <sheetData>
    <row r="1" spans="1:11" s="2" customFormat="1" ht="17.149999999999999" customHeight="1" x14ac:dyDescent="0.35">
      <c r="A1" s="79" t="s">
        <v>50</v>
      </c>
      <c r="B1" s="81" t="s">
        <v>43</v>
      </c>
      <c r="C1" s="81" t="s">
        <v>44</v>
      </c>
      <c r="D1" s="81" t="s">
        <v>51</v>
      </c>
      <c r="E1" s="81" t="s">
        <v>52</v>
      </c>
      <c r="F1" s="83" t="s">
        <v>60</v>
      </c>
      <c r="G1" s="54" t="s">
        <v>51</v>
      </c>
      <c r="H1" s="55" t="s">
        <v>52</v>
      </c>
      <c r="I1" s="57" t="s">
        <v>60</v>
      </c>
      <c r="J1" s="69" t="s">
        <v>53</v>
      </c>
      <c r="K1" s="70" t="s">
        <v>86</v>
      </c>
    </row>
    <row r="2" spans="1:11" ht="17.149999999999999" customHeight="1" x14ac:dyDescent="0.35">
      <c r="A2" s="80"/>
      <c r="B2" s="82"/>
      <c r="C2" s="82"/>
      <c r="D2" s="82"/>
      <c r="E2" s="82"/>
      <c r="F2" s="84"/>
      <c r="G2" s="58" t="s">
        <v>55</v>
      </c>
      <c r="H2" s="48" t="s">
        <v>57</v>
      </c>
      <c r="I2" s="51" t="s">
        <v>54</v>
      </c>
      <c r="J2" s="49"/>
      <c r="K2" s="51" t="s">
        <v>74</v>
      </c>
    </row>
    <row r="3" spans="1:11" ht="17.149999999999999" customHeight="1" x14ac:dyDescent="0.35">
      <c r="A3" s="80"/>
      <c r="B3" s="82"/>
      <c r="C3" s="82"/>
      <c r="D3" s="82"/>
      <c r="E3" s="82"/>
      <c r="F3" s="84"/>
      <c r="G3" s="58" t="s">
        <v>56</v>
      </c>
      <c r="H3" s="48" t="s">
        <v>58</v>
      </c>
      <c r="I3" s="51" t="s">
        <v>61</v>
      </c>
      <c r="J3" s="49"/>
      <c r="K3" s="51" t="s">
        <v>75</v>
      </c>
    </row>
    <row r="4" spans="1:11" ht="17.149999999999999" customHeight="1" x14ac:dyDescent="0.35">
      <c r="A4" s="80"/>
      <c r="B4" s="82"/>
      <c r="C4" s="82"/>
      <c r="D4" s="82"/>
      <c r="E4" s="82"/>
      <c r="F4" s="84"/>
      <c r="G4" s="58"/>
      <c r="H4" s="48" t="s">
        <v>59</v>
      </c>
      <c r="I4" s="51" t="s">
        <v>62</v>
      </c>
      <c r="J4" s="49"/>
      <c r="K4" s="50" t="s">
        <v>76</v>
      </c>
    </row>
    <row r="5" spans="1:11" ht="17.149999999999999" customHeight="1" thickBot="1" x14ac:dyDescent="0.4">
      <c r="A5" s="80"/>
      <c r="B5" s="82"/>
      <c r="C5" s="82"/>
      <c r="D5" s="82"/>
      <c r="E5" s="82"/>
      <c r="F5" s="84"/>
      <c r="G5" s="76" t="s">
        <v>87</v>
      </c>
      <c r="H5" s="77"/>
      <c r="I5" s="78"/>
      <c r="J5" s="59"/>
      <c r="K5" s="60"/>
    </row>
    <row r="6" spans="1:11" ht="17.149999999999999" customHeight="1" thickBot="1" x14ac:dyDescent="0.4">
      <c r="A6" s="61">
        <v>1978</v>
      </c>
      <c r="B6" s="62" t="s">
        <v>28</v>
      </c>
      <c r="C6" s="62" t="s">
        <v>29</v>
      </c>
      <c r="D6" s="63">
        <f>VLOOKUP(A6,Attendance!$A$1:$AF$30,32,0)/Attendance!$AF$3</f>
        <v>0.75</v>
      </c>
      <c r="E6" s="63">
        <f>VLOOKUP(A6,'Call Quality'!$A$1:$D$28,4,0)</f>
        <v>1</v>
      </c>
      <c r="F6" s="64">
        <f>VLOOKUP(A6,Sales!$A$1:$D$28,4,0)/VLOOKUP(A6,Attendance!$A$1:$AF$30,32,0)</f>
        <v>4</v>
      </c>
      <c r="G6" s="61">
        <f>IF($D6&lt;95%,0,1)</f>
        <v>0</v>
      </c>
      <c r="H6" s="65">
        <f>IF($E6&lt;90%,0,IF($E6&lt;100%,1,2))</f>
        <v>2</v>
      </c>
      <c r="I6" s="66">
        <f>IF($F6&lt;1,0,IF($F6&lt;2,1,2))</f>
        <v>2</v>
      </c>
      <c r="J6" s="61">
        <f>SUM(G6:I6)</f>
        <v>4</v>
      </c>
      <c r="K6" s="67">
        <f>IF($J6&lt;4,0,IF($J6=4,50,100))</f>
        <v>50</v>
      </c>
    </row>
    <row r="7" spans="1:11" ht="17.149999999999999" customHeight="1" thickBot="1" x14ac:dyDescent="0.4">
      <c r="A7" s="52">
        <v>1986</v>
      </c>
      <c r="B7" s="1" t="s">
        <v>1</v>
      </c>
      <c r="C7" s="1" t="s">
        <v>2</v>
      </c>
      <c r="D7" s="63">
        <f>VLOOKUP(A7,Attendance!$A$1:$AF$30,32,0)/Attendance!$AF$3</f>
        <v>1</v>
      </c>
      <c r="E7" s="63">
        <f>VLOOKUP(A7,'Call Quality'!$A$1:$D$28,4,0)</f>
        <v>0.9</v>
      </c>
      <c r="F7" s="64">
        <f>VLOOKUP(A7,Sales!$A$1:$D$28,4,0)/VLOOKUP(A7,Attendance!$A$1:$AF$30,32,0)</f>
        <v>2.25</v>
      </c>
      <c r="G7" s="61">
        <f t="shared" ref="G7:G32" si="0">IF($D7&lt;95%,0,1)</f>
        <v>1</v>
      </c>
      <c r="H7" s="65">
        <f t="shared" ref="H7:H32" si="1">IF($E7&lt;90%,0,IF($E7&lt;100%,1,2))</f>
        <v>1</v>
      </c>
      <c r="I7" s="66">
        <f t="shared" ref="I7:I32" si="2">IF($F7&lt;1,0,IF($F7&lt;2,1,2))</f>
        <v>2</v>
      </c>
      <c r="J7" s="61">
        <f t="shared" ref="J7:J32" si="3">SUM(G7:I7)</f>
        <v>4</v>
      </c>
      <c r="K7" s="67">
        <f t="shared" ref="K7:K32" si="4">IF($J7&lt;4,0,IF($J7=4,50,100))</f>
        <v>50</v>
      </c>
    </row>
    <row r="8" spans="1:11" ht="17.149999999999999" customHeight="1" thickBot="1" x14ac:dyDescent="0.4">
      <c r="A8" s="52">
        <v>3326</v>
      </c>
      <c r="B8" s="1" t="s">
        <v>35</v>
      </c>
      <c r="C8" s="1" t="s">
        <v>36</v>
      </c>
      <c r="D8" s="63">
        <f>VLOOKUP(A8,Attendance!$A$1:$AF$30,32,0)/Attendance!$AF$3</f>
        <v>1</v>
      </c>
      <c r="E8" s="63">
        <f>VLOOKUP(A8,'Call Quality'!$A$1:$D$28,4,0)</f>
        <v>0.77</v>
      </c>
      <c r="F8" s="64">
        <f>VLOOKUP(A8,Sales!$A$1:$D$28,4,0)/VLOOKUP(A8,Attendance!$A$1:$AF$30,32,0)</f>
        <v>3.05</v>
      </c>
      <c r="G8" s="61">
        <f t="shared" si="0"/>
        <v>1</v>
      </c>
      <c r="H8" s="65">
        <f t="shared" si="1"/>
        <v>0</v>
      </c>
      <c r="I8" s="66">
        <f t="shared" si="2"/>
        <v>2</v>
      </c>
      <c r="J8" s="61">
        <f t="shared" si="3"/>
        <v>3</v>
      </c>
      <c r="K8" s="67">
        <f t="shared" si="4"/>
        <v>0</v>
      </c>
    </row>
    <row r="9" spans="1:11" ht="17.149999999999999" customHeight="1" thickBot="1" x14ac:dyDescent="0.4">
      <c r="A9" s="52">
        <v>5952</v>
      </c>
      <c r="B9" s="1" t="s">
        <v>32</v>
      </c>
      <c r="C9" s="1" t="s">
        <v>33</v>
      </c>
      <c r="D9" s="63">
        <f>VLOOKUP(A9,Attendance!$A$1:$AF$30,32,0)/Attendance!$AF$3</f>
        <v>1</v>
      </c>
      <c r="E9" s="63">
        <f>VLOOKUP(A9,'Call Quality'!$A$1:$D$28,4,0)</f>
        <v>0.85</v>
      </c>
      <c r="F9" s="64">
        <f>VLOOKUP(A9,Sales!$A$1:$D$28,4,0)/VLOOKUP(A9,Attendance!$A$1:$AF$30,32,0)</f>
        <v>2.75</v>
      </c>
      <c r="G9" s="61">
        <f t="shared" si="0"/>
        <v>1</v>
      </c>
      <c r="H9" s="65">
        <f t="shared" si="1"/>
        <v>0</v>
      </c>
      <c r="I9" s="66">
        <f t="shared" si="2"/>
        <v>2</v>
      </c>
      <c r="J9" s="61">
        <f t="shared" si="3"/>
        <v>3</v>
      </c>
      <c r="K9" s="67">
        <f t="shared" si="4"/>
        <v>0</v>
      </c>
    </row>
    <row r="10" spans="1:11" ht="17.149999999999999" customHeight="1" thickBot="1" x14ac:dyDescent="0.4">
      <c r="A10" s="52">
        <v>4496</v>
      </c>
      <c r="B10" s="1" t="s">
        <v>30</v>
      </c>
      <c r="C10" s="1" t="s">
        <v>31</v>
      </c>
      <c r="D10" s="63">
        <f>VLOOKUP(A10,Attendance!$A$1:$AF$30,32,0)/Attendance!$AF$3</f>
        <v>1</v>
      </c>
      <c r="E10" s="63">
        <f>VLOOKUP(A10,'Call Quality'!$A$1:$D$28,4,0)</f>
        <v>1</v>
      </c>
      <c r="F10" s="64">
        <f>VLOOKUP(A10,Sales!$A$1:$D$28,4,0)/VLOOKUP(A10,Attendance!$A$1:$AF$30,32,0)</f>
        <v>2.5</v>
      </c>
      <c r="G10" s="61">
        <f t="shared" si="0"/>
        <v>1</v>
      </c>
      <c r="H10" s="65">
        <f t="shared" si="1"/>
        <v>2</v>
      </c>
      <c r="I10" s="66">
        <f t="shared" si="2"/>
        <v>2</v>
      </c>
      <c r="J10" s="61">
        <f t="shared" si="3"/>
        <v>5</v>
      </c>
      <c r="K10" s="67">
        <f t="shared" si="4"/>
        <v>100</v>
      </c>
    </row>
    <row r="11" spans="1:11" ht="17.149999999999999" customHeight="1" thickBot="1" x14ac:dyDescent="0.4">
      <c r="A11" s="52">
        <v>1606</v>
      </c>
      <c r="B11" s="1" t="s">
        <v>39</v>
      </c>
      <c r="C11" s="1" t="s">
        <v>40</v>
      </c>
      <c r="D11" s="63">
        <f>VLOOKUP(A11,Attendance!$A$1:$AF$30,32,0)/Attendance!$AF$3</f>
        <v>1</v>
      </c>
      <c r="E11" s="63">
        <f>VLOOKUP(A11,'Call Quality'!$A$1:$D$28,4,0)</f>
        <v>0.8</v>
      </c>
      <c r="F11" s="64">
        <f>VLOOKUP(A11,Sales!$A$1:$D$28,4,0)/VLOOKUP(A11,Attendance!$A$1:$AF$30,32,0)</f>
        <v>2.6</v>
      </c>
      <c r="G11" s="61">
        <f t="shared" si="0"/>
        <v>1</v>
      </c>
      <c r="H11" s="65">
        <f t="shared" si="1"/>
        <v>0</v>
      </c>
      <c r="I11" s="66">
        <f t="shared" si="2"/>
        <v>2</v>
      </c>
      <c r="J11" s="61">
        <f t="shared" si="3"/>
        <v>3</v>
      </c>
      <c r="K11" s="67">
        <f t="shared" si="4"/>
        <v>0</v>
      </c>
    </row>
    <row r="12" spans="1:11" ht="17.149999999999999" customHeight="1" thickBot="1" x14ac:dyDescent="0.4">
      <c r="A12" s="52">
        <v>8822</v>
      </c>
      <c r="B12" s="1" t="s">
        <v>5</v>
      </c>
      <c r="C12" s="1" t="s">
        <v>67</v>
      </c>
      <c r="D12" s="63">
        <f>VLOOKUP(A12,Attendance!$A$1:$AF$30,32,0)/Attendance!$AF$3</f>
        <v>1</v>
      </c>
      <c r="E12" s="63">
        <f>VLOOKUP(A12,'Call Quality'!$A$1:$D$28,4,0)</f>
        <v>0.73</v>
      </c>
      <c r="F12" s="64">
        <f>VLOOKUP(A12,Sales!$A$1:$D$28,4,0)/VLOOKUP(A12,Attendance!$A$1:$AF$30,32,0)</f>
        <v>1.6</v>
      </c>
      <c r="G12" s="61">
        <f t="shared" si="0"/>
        <v>1</v>
      </c>
      <c r="H12" s="65">
        <f t="shared" si="1"/>
        <v>0</v>
      </c>
      <c r="I12" s="66">
        <f t="shared" si="2"/>
        <v>1</v>
      </c>
      <c r="J12" s="61">
        <f t="shared" si="3"/>
        <v>2</v>
      </c>
      <c r="K12" s="67">
        <f t="shared" si="4"/>
        <v>0</v>
      </c>
    </row>
    <row r="13" spans="1:11" ht="17.149999999999999" customHeight="1" thickBot="1" x14ac:dyDescent="0.4">
      <c r="A13" s="52">
        <v>1930</v>
      </c>
      <c r="B13" s="1" t="s">
        <v>21</v>
      </c>
      <c r="C13" s="1" t="s">
        <v>22</v>
      </c>
      <c r="D13" s="63">
        <f>VLOOKUP(A13,Attendance!$A$1:$AF$30,32,0)/Attendance!$AF$3</f>
        <v>1</v>
      </c>
      <c r="E13" s="63">
        <f>VLOOKUP(A13,'Call Quality'!$A$1:$D$28,4,0)</f>
        <v>0.95</v>
      </c>
      <c r="F13" s="64">
        <f>VLOOKUP(A13,Sales!$A$1:$D$28,4,0)/VLOOKUP(A13,Attendance!$A$1:$AF$30,32,0)</f>
        <v>2.2000000000000002</v>
      </c>
      <c r="G13" s="61">
        <f t="shared" si="0"/>
        <v>1</v>
      </c>
      <c r="H13" s="65">
        <f t="shared" si="1"/>
        <v>1</v>
      </c>
      <c r="I13" s="66">
        <f t="shared" si="2"/>
        <v>2</v>
      </c>
      <c r="J13" s="61">
        <f t="shared" si="3"/>
        <v>4</v>
      </c>
      <c r="K13" s="67">
        <f t="shared" si="4"/>
        <v>50</v>
      </c>
    </row>
    <row r="14" spans="1:11" ht="17.149999999999999" customHeight="1" thickBot="1" x14ac:dyDescent="0.4">
      <c r="A14" s="52">
        <v>5663</v>
      </c>
      <c r="B14" s="1" t="s">
        <v>7</v>
      </c>
      <c r="C14" s="1" t="s">
        <v>8</v>
      </c>
      <c r="D14" s="63">
        <f>VLOOKUP(A14,Attendance!$A$1:$AF$30,32,0)/Attendance!$AF$3</f>
        <v>1</v>
      </c>
      <c r="E14" s="63">
        <f>VLOOKUP(A14,'Call Quality'!$A$1:$D$28,4,0)</f>
        <v>1</v>
      </c>
      <c r="F14" s="64">
        <f>VLOOKUP(A14,Sales!$A$1:$D$28,4,0)/VLOOKUP(A14,Attendance!$A$1:$AF$30,32,0)</f>
        <v>1</v>
      </c>
      <c r="G14" s="61">
        <f t="shared" si="0"/>
        <v>1</v>
      </c>
      <c r="H14" s="65">
        <f t="shared" si="1"/>
        <v>2</v>
      </c>
      <c r="I14" s="66">
        <f t="shared" si="2"/>
        <v>1</v>
      </c>
      <c r="J14" s="61">
        <f t="shared" si="3"/>
        <v>4</v>
      </c>
      <c r="K14" s="67">
        <f t="shared" si="4"/>
        <v>50</v>
      </c>
    </row>
    <row r="15" spans="1:11" ht="17.149999999999999" customHeight="1" thickBot="1" x14ac:dyDescent="0.4">
      <c r="A15" s="52">
        <v>1608</v>
      </c>
      <c r="B15" s="1" t="s">
        <v>12</v>
      </c>
      <c r="C15" s="1" t="s">
        <v>73</v>
      </c>
      <c r="D15" s="63">
        <f>VLOOKUP(A15,Attendance!$A$1:$AF$30,32,0)/Attendance!$AF$3</f>
        <v>1</v>
      </c>
      <c r="E15" s="63">
        <f>VLOOKUP(A15,'Call Quality'!$A$1:$D$28,4,0)</f>
        <v>0.95</v>
      </c>
      <c r="F15" s="64">
        <f>VLOOKUP(A15,Sales!$A$1:$D$28,4,0)/VLOOKUP(A15,Attendance!$A$1:$AF$30,32,0)</f>
        <v>3.25</v>
      </c>
      <c r="G15" s="61">
        <f t="shared" si="0"/>
        <v>1</v>
      </c>
      <c r="H15" s="65">
        <f t="shared" si="1"/>
        <v>1</v>
      </c>
      <c r="I15" s="66">
        <f t="shared" si="2"/>
        <v>2</v>
      </c>
      <c r="J15" s="61">
        <f t="shared" si="3"/>
        <v>4</v>
      </c>
      <c r="K15" s="67">
        <f t="shared" si="4"/>
        <v>50</v>
      </c>
    </row>
    <row r="16" spans="1:11" ht="17.149999999999999" customHeight="1" thickBot="1" x14ac:dyDescent="0.4">
      <c r="A16" s="52">
        <v>6205</v>
      </c>
      <c r="B16" s="1" t="s">
        <v>41</v>
      </c>
      <c r="C16" s="1" t="s">
        <v>63</v>
      </c>
      <c r="D16" s="63">
        <f>VLOOKUP(A16,Attendance!$A$1:$AF$30,32,0)/Attendance!$AF$3</f>
        <v>1</v>
      </c>
      <c r="E16" s="63">
        <f>VLOOKUP(A16,'Call Quality'!$A$1:$D$28,4,0)</f>
        <v>0.98</v>
      </c>
      <c r="F16" s="64">
        <f>VLOOKUP(A16,Sales!$A$1:$D$28,4,0)/VLOOKUP(A16,Attendance!$A$1:$AF$30,32,0)</f>
        <v>3.05</v>
      </c>
      <c r="G16" s="61">
        <f t="shared" si="0"/>
        <v>1</v>
      </c>
      <c r="H16" s="65">
        <f t="shared" si="1"/>
        <v>1</v>
      </c>
      <c r="I16" s="66">
        <f t="shared" si="2"/>
        <v>2</v>
      </c>
      <c r="J16" s="61">
        <f t="shared" si="3"/>
        <v>4</v>
      </c>
      <c r="K16" s="67">
        <f t="shared" si="4"/>
        <v>50</v>
      </c>
    </row>
    <row r="17" spans="1:11" ht="17.149999999999999" customHeight="1" thickBot="1" x14ac:dyDescent="0.4">
      <c r="A17" s="52">
        <v>5620</v>
      </c>
      <c r="B17" s="1" t="s">
        <v>37</v>
      </c>
      <c r="C17" s="1" t="s">
        <v>38</v>
      </c>
      <c r="D17" s="63">
        <f>VLOOKUP(A17,Attendance!$A$1:$AF$30,32,0)/Attendance!$AF$3</f>
        <v>1</v>
      </c>
      <c r="E17" s="63">
        <f>VLOOKUP(A17,'Call Quality'!$A$1:$D$28,4,0)</f>
        <v>0.74</v>
      </c>
      <c r="F17" s="64">
        <f>VLOOKUP(A17,Sales!$A$1:$D$28,4,0)/VLOOKUP(A17,Attendance!$A$1:$AF$30,32,0)</f>
        <v>2.75</v>
      </c>
      <c r="G17" s="61">
        <f t="shared" si="0"/>
        <v>1</v>
      </c>
      <c r="H17" s="65">
        <f t="shared" si="1"/>
        <v>0</v>
      </c>
      <c r="I17" s="66">
        <f t="shared" si="2"/>
        <v>2</v>
      </c>
      <c r="J17" s="61">
        <f t="shared" si="3"/>
        <v>3</v>
      </c>
      <c r="K17" s="67">
        <f t="shared" si="4"/>
        <v>0</v>
      </c>
    </row>
    <row r="18" spans="1:11" ht="17.149999999999999" customHeight="1" thickBot="1" x14ac:dyDescent="0.4">
      <c r="A18" s="52">
        <v>7529</v>
      </c>
      <c r="B18" s="1" t="s">
        <v>65</v>
      </c>
      <c r="C18" s="1" t="s">
        <v>64</v>
      </c>
      <c r="D18" s="63">
        <f>VLOOKUP(A18,Attendance!$A$1:$AF$30,32,0)/Attendance!$AF$3</f>
        <v>0.95</v>
      </c>
      <c r="E18" s="63">
        <f>VLOOKUP(A18,'Call Quality'!$A$1:$D$28,4,0)</f>
        <v>0.69</v>
      </c>
      <c r="F18" s="64">
        <f>VLOOKUP(A18,Sales!$A$1:$D$28,4,0)/VLOOKUP(A18,Attendance!$A$1:$AF$30,32,0)</f>
        <v>1</v>
      </c>
      <c r="G18" s="61">
        <f t="shared" si="0"/>
        <v>1</v>
      </c>
      <c r="H18" s="65">
        <f t="shared" si="1"/>
        <v>0</v>
      </c>
      <c r="I18" s="66">
        <f t="shared" si="2"/>
        <v>1</v>
      </c>
      <c r="J18" s="61">
        <f t="shared" si="3"/>
        <v>2</v>
      </c>
      <c r="K18" s="67">
        <f t="shared" si="4"/>
        <v>0</v>
      </c>
    </row>
    <row r="19" spans="1:11" ht="17.149999999999999" customHeight="1" thickBot="1" x14ac:dyDescent="0.4">
      <c r="A19" s="52">
        <v>5846</v>
      </c>
      <c r="B19" s="1" t="s">
        <v>27</v>
      </c>
      <c r="C19" s="1" t="s">
        <v>6</v>
      </c>
      <c r="D19" s="63">
        <f>VLOOKUP(A19,Attendance!$A$1:$AF$30,32,0)/Attendance!$AF$3</f>
        <v>1</v>
      </c>
      <c r="E19" s="63">
        <f>VLOOKUP(A19,'Call Quality'!$A$1:$D$28,4,0)</f>
        <v>0.99</v>
      </c>
      <c r="F19" s="64">
        <f>VLOOKUP(A19,Sales!$A$1:$D$28,4,0)/VLOOKUP(A19,Attendance!$A$1:$AF$30,32,0)</f>
        <v>1.1000000000000001</v>
      </c>
      <c r="G19" s="61">
        <f t="shared" si="0"/>
        <v>1</v>
      </c>
      <c r="H19" s="65">
        <f t="shared" si="1"/>
        <v>1</v>
      </c>
      <c r="I19" s="66">
        <f t="shared" si="2"/>
        <v>1</v>
      </c>
      <c r="J19" s="61">
        <f t="shared" si="3"/>
        <v>3</v>
      </c>
      <c r="K19" s="67">
        <f t="shared" si="4"/>
        <v>0</v>
      </c>
    </row>
    <row r="20" spans="1:11" ht="17.149999999999999" customHeight="1" thickBot="1" x14ac:dyDescent="0.4">
      <c r="A20" s="52">
        <v>2636</v>
      </c>
      <c r="B20" s="1" t="s">
        <v>11</v>
      </c>
      <c r="C20" s="1" t="s">
        <v>66</v>
      </c>
      <c r="D20" s="63">
        <f>VLOOKUP(A20,Attendance!$A$1:$AF$30,32,0)/Attendance!$AF$3</f>
        <v>1</v>
      </c>
      <c r="E20" s="63">
        <f>VLOOKUP(A20,'Call Quality'!$A$1:$D$28,4,0)</f>
        <v>0.65</v>
      </c>
      <c r="F20" s="64">
        <f>VLOOKUP(A20,Sales!$A$1:$D$28,4,0)/VLOOKUP(A20,Attendance!$A$1:$AF$30,32,0)</f>
        <v>0.8</v>
      </c>
      <c r="G20" s="61">
        <f t="shared" si="0"/>
        <v>1</v>
      </c>
      <c r="H20" s="65">
        <f t="shared" si="1"/>
        <v>0</v>
      </c>
      <c r="I20" s="66">
        <f t="shared" si="2"/>
        <v>0</v>
      </c>
      <c r="J20" s="61">
        <f t="shared" si="3"/>
        <v>1</v>
      </c>
      <c r="K20" s="67">
        <f t="shared" si="4"/>
        <v>0</v>
      </c>
    </row>
    <row r="21" spans="1:11" ht="17.149999999999999" customHeight="1" thickBot="1" x14ac:dyDescent="0.4">
      <c r="A21" s="52">
        <v>2963</v>
      </c>
      <c r="B21" s="1" t="s">
        <v>70</v>
      </c>
      <c r="C21" s="1" t="s">
        <v>71</v>
      </c>
      <c r="D21" s="63">
        <f>VLOOKUP(A21,Attendance!$A$1:$AF$30,32,0)/Attendance!$AF$3</f>
        <v>1</v>
      </c>
      <c r="E21" s="63">
        <f>VLOOKUP(A21,'Call Quality'!$A$1:$D$28,4,0)</f>
        <v>0.93</v>
      </c>
      <c r="F21" s="64">
        <f>VLOOKUP(A21,Sales!$A$1:$D$28,4,0)/VLOOKUP(A21,Attendance!$A$1:$AF$30,32,0)</f>
        <v>1.1000000000000001</v>
      </c>
      <c r="G21" s="61">
        <f t="shared" si="0"/>
        <v>1</v>
      </c>
      <c r="H21" s="65">
        <f t="shared" si="1"/>
        <v>1</v>
      </c>
      <c r="I21" s="66">
        <f t="shared" si="2"/>
        <v>1</v>
      </c>
      <c r="J21" s="61">
        <f t="shared" si="3"/>
        <v>3</v>
      </c>
      <c r="K21" s="67">
        <f t="shared" si="4"/>
        <v>0</v>
      </c>
    </row>
    <row r="22" spans="1:11" ht="17.149999999999999" customHeight="1" thickBot="1" x14ac:dyDescent="0.4">
      <c r="A22" s="52">
        <v>4235</v>
      </c>
      <c r="B22" s="1" t="s">
        <v>3</v>
      </c>
      <c r="C22" s="1" t="s">
        <v>4</v>
      </c>
      <c r="D22" s="63">
        <f>VLOOKUP(A22,Attendance!$A$1:$AF$30,32,0)/Attendance!$AF$3</f>
        <v>1</v>
      </c>
      <c r="E22" s="63">
        <f>VLOOKUP(A22,'Call Quality'!$A$1:$D$28,4,0)</f>
        <v>0.81</v>
      </c>
      <c r="F22" s="64">
        <f>VLOOKUP(A22,Sales!$A$1:$D$28,4,0)/VLOOKUP(A22,Attendance!$A$1:$AF$30,32,0)</f>
        <v>1.65</v>
      </c>
      <c r="G22" s="61">
        <f t="shared" si="0"/>
        <v>1</v>
      </c>
      <c r="H22" s="65">
        <f t="shared" si="1"/>
        <v>0</v>
      </c>
      <c r="I22" s="66">
        <f t="shared" si="2"/>
        <v>1</v>
      </c>
      <c r="J22" s="61">
        <f t="shared" si="3"/>
        <v>2</v>
      </c>
      <c r="K22" s="67">
        <f t="shared" si="4"/>
        <v>0</v>
      </c>
    </row>
    <row r="23" spans="1:11" ht="17.149999999999999" customHeight="1" thickBot="1" x14ac:dyDescent="0.4">
      <c r="A23" s="52">
        <v>2321</v>
      </c>
      <c r="B23" s="1" t="s">
        <v>13</v>
      </c>
      <c r="C23" s="1" t="s">
        <v>14</v>
      </c>
      <c r="D23" s="63">
        <f>VLOOKUP(A23,Attendance!$A$1:$AF$30,32,0)/Attendance!$AF$3</f>
        <v>0.9</v>
      </c>
      <c r="E23" s="63">
        <f>VLOOKUP(A23,'Call Quality'!$A$1:$D$28,4,0)</f>
        <v>0.79</v>
      </c>
      <c r="F23" s="64">
        <f>VLOOKUP(A23,Sales!$A$1:$D$28,4,0)/VLOOKUP(A23,Attendance!$A$1:$AF$30,32,0)</f>
        <v>2.1111111111111112</v>
      </c>
      <c r="G23" s="61">
        <f t="shared" si="0"/>
        <v>0</v>
      </c>
      <c r="H23" s="65">
        <f t="shared" si="1"/>
        <v>0</v>
      </c>
      <c r="I23" s="66">
        <f t="shared" si="2"/>
        <v>2</v>
      </c>
      <c r="J23" s="61">
        <f t="shared" si="3"/>
        <v>2</v>
      </c>
      <c r="K23" s="67">
        <f t="shared" si="4"/>
        <v>0</v>
      </c>
    </row>
    <row r="24" spans="1:11" ht="17.149999999999999" customHeight="1" thickBot="1" x14ac:dyDescent="0.4">
      <c r="A24" s="52">
        <v>3136</v>
      </c>
      <c r="B24" s="1" t="s">
        <v>19</v>
      </c>
      <c r="C24" s="1" t="s">
        <v>20</v>
      </c>
      <c r="D24" s="63">
        <f>VLOOKUP(A24,Attendance!$A$1:$AF$30,32,0)/Attendance!$AF$3</f>
        <v>1</v>
      </c>
      <c r="E24" s="63">
        <f>VLOOKUP(A24,'Call Quality'!$A$1:$D$28,4,0)</f>
        <v>0.75</v>
      </c>
      <c r="F24" s="64">
        <f>VLOOKUP(A24,Sales!$A$1:$D$28,4,0)/VLOOKUP(A24,Attendance!$A$1:$AF$30,32,0)</f>
        <v>0.95</v>
      </c>
      <c r="G24" s="61">
        <f t="shared" si="0"/>
        <v>1</v>
      </c>
      <c r="H24" s="65">
        <f t="shared" si="1"/>
        <v>0</v>
      </c>
      <c r="I24" s="66">
        <f t="shared" si="2"/>
        <v>0</v>
      </c>
      <c r="J24" s="61">
        <f t="shared" si="3"/>
        <v>1</v>
      </c>
      <c r="K24" s="67">
        <f t="shared" si="4"/>
        <v>0</v>
      </c>
    </row>
    <row r="25" spans="1:11" ht="17.149999999999999" customHeight="1" thickBot="1" x14ac:dyDescent="0.4">
      <c r="A25" s="52">
        <v>4563</v>
      </c>
      <c r="B25" s="1" t="s">
        <v>68</v>
      </c>
      <c r="C25" s="1" t="s">
        <v>69</v>
      </c>
      <c r="D25" s="63">
        <f>VLOOKUP(A25,Attendance!$A$1:$AF$30,32,0)/Attendance!$AF$3</f>
        <v>0.5</v>
      </c>
      <c r="E25" s="63">
        <f>VLOOKUP(A25,'Call Quality'!$A$1:$D$28,4,0)</f>
        <v>0.82</v>
      </c>
      <c r="F25" s="64">
        <f>VLOOKUP(A25,Sales!$A$1:$D$28,4,0)/VLOOKUP(A25,Attendance!$A$1:$AF$30,32,0)</f>
        <v>6.3</v>
      </c>
      <c r="G25" s="61">
        <f t="shared" si="0"/>
        <v>0</v>
      </c>
      <c r="H25" s="65">
        <f t="shared" si="1"/>
        <v>0</v>
      </c>
      <c r="I25" s="66">
        <f t="shared" si="2"/>
        <v>2</v>
      </c>
      <c r="J25" s="61">
        <f t="shared" si="3"/>
        <v>2</v>
      </c>
      <c r="K25" s="67">
        <f t="shared" si="4"/>
        <v>0</v>
      </c>
    </row>
    <row r="26" spans="1:11" ht="17.149999999999999" customHeight="1" thickBot="1" x14ac:dyDescent="0.4">
      <c r="A26" s="52">
        <v>8526</v>
      </c>
      <c r="B26" s="1" t="s">
        <v>72</v>
      </c>
      <c r="C26" s="1" t="s">
        <v>34</v>
      </c>
      <c r="D26" s="63">
        <f>VLOOKUP(A26,Attendance!$A$1:$AF$30,32,0)/Attendance!$AF$3</f>
        <v>0.95</v>
      </c>
      <c r="E26" s="63">
        <f>VLOOKUP(A26,'Call Quality'!$A$1:$D$28,4,0)</f>
        <v>0.81</v>
      </c>
      <c r="F26" s="64">
        <f>VLOOKUP(A26,Sales!$A$1:$D$28,4,0)/VLOOKUP(A26,Attendance!$A$1:$AF$30,32,0)</f>
        <v>1.368421052631579</v>
      </c>
      <c r="G26" s="61">
        <f t="shared" si="0"/>
        <v>1</v>
      </c>
      <c r="H26" s="65">
        <f t="shared" si="1"/>
        <v>0</v>
      </c>
      <c r="I26" s="66">
        <f t="shared" si="2"/>
        <v>1</v>
      </c>
      <c r="J26" s="61">
        <f t="shared" si="3"/>
        <v>2</v>
      </c>
      <c r="K26" s="67">
        <f t="shared" si="4"/>
        <v>0</v>
      </c>
    </row>
    <row r="27" spans="1:11" ht="17.149999999999999" customHeight="1" thickBot="1" x14ac:dyDescent="0.4">
      <c r="A27" s="52">
        <v>4456</v>
      </c>
      <c r="B27" s="1" t="s">
        <v>42</v>
      </c>
      <c r="C27" s="1" t="s">
        <v>0</v>
      </c>
      <c r="D27" s="63">
        <f>VLOOKUP(A27,Attendance!$A$1:$AF$30,32,0)/Attendance!$AF$3</f>
        <v>1</v>
      </c>
      <c r="E27" s="63">
        <f>VLOOKUP(A27,'Call Quality'!$A$1:$D$28,4,0)</f>
        <v>1</v>
      </c>
      <c r="F27" s="64">
        <f>VLOOKUP(A27,Sales!$A$1:$D$28,4,0)/VLOOKUP(A27,Attendance!$A$1:$AF$30,32,0)</f>
        <v>2.75</v>
      </c>
      <c r="G27" s="61">
        <f t="shared" si="0"/>
        <v>1</v>
      </c>
      <c r="H27" s="65">
        <f t="shared" si="1"/>
        <v>2</v>
      </c>
      <c r="I27" s="66">
        <f t="shared" si="2"/>
        <v>2</v>
      </c>
      <c r="J27" s="61">
        <f t="shared" si="3"/>
        <v>5</v>
      </c>
      <c r="K27" s="67">
        <f t="shared" si="4"/>
        <v>100</v>
      </c>
    </row>
    <row r="28" spans="1:11" ht="17.149999999999999" customHeight="1" thickBot="1" x14ac:dyDescent="0.4">
      <c r="A28" s="52">
        <v>9563</v>
      </c>
      <c r="B28" s="1" t="s">
        <v>15</v>
      </c>
      <c r="C28" s="1" t="s">
        <v>16</v>
      </c>
      <c r="D28" s="63">
        <f>VLOOKUP(A28,Attendance!$A$1:$AF$30,32,0)/Attendance!$AF$3</f>
        <v>0.95</v>
      </c>
      <c r="E28" s="63">
        <f>VLOOKUP(A28,'Call Quality'!$A$1:$D$28,4,0)</f>
        <v>0.94</v>
      </c>
      <c r="F28" s="64">
        <f>VLOOKUP(A28,Sales!$A$1:$D$28,4,0)/VLOOKUP(A28,Attendance!$A$1:$AF$30,32,0)</f>
        <v>1.1052631578947369</v>
      </c>
      <c r="G28" s="61">
        <f t="shared" si="0"/>
        <v>1</v>
      </c>
      <c r="H28" s="65">
        <f t="shared" si="1"/>
        <v>1</v>
      </c>
      <c r="I28" s="66">
        <f t="shared" si="2"/>
        <v>1</v>
      </c>
      <c r="J28" s="61">
        <f t="shared" si="3"/>
        <v>3</v>
      </c>
      <c r="K28" s="67">
        <f t="shared" si="4"/>
        <v>0</v>
      </c>
    </row>
    <row r="29" spans="1:11" ht="17.149999999999999" customHeight="1" thickBot="1" x14ac:dyDescent="0.4">
      <c r="A29" s="52">
        <v>2310</v>
      </c>
      <c r="B29" s="1" t="s">
        <v>17</v>
      </c>
      <c r="C29" s="1" t="s">
        <v>18</v>
      </c>
      <c r="D29" s="63">
        <f>VLOOKUP(A29,Attendance!$A$1:$AF$30,32,0)/Attendance!$AF$3</f>
        <v>1</v>
      </c>
      <c r="E29" s="63">
        <f>VLOOKUP(A29,'Call Quality'!$A$1:$D$28,4,0)</f>
        <v>1</v>
      </c>
      <c r="F29" s="64">
        <f>VLOOKUP(A29,Sales!$A$1:$D$28,4,0)/VLOOKUP(A29,Attendance!$A$1:$AF$30,32,0)</f>
        <v>2.2000000000000002</v>
      </c>
      <c r="G29" s="61">
        <f t="shared" si="0"/>
        <v>1</v>
      </c>
      <c r="H29" s="65">
        <f t="shared" si="1"/>
        <v>2</v>
      </c>
      <c r="I29" s="66">
        <f t="shared" si="2"/>
        <v>2</v>
      </c>
      <c r="J29" s="61">
        <f t="shared" si="3"/>
        <v>5</v>
      </c>
      <c r="K29" s="67">
        <f t="shared" si="4"/>
        <v>100</v>
      </c>
    </row>
    <row r="30" spans="1:11" ht="17.149999999999999" customHeight="1" thickBot="1" x14ac:dyDescent="0.4">
      <c r="A30" s="52">
        <v>3397</v>
      </c>
      <c r="B30" s="1" t="s">
        <v>23</v>
      </c>
      <c r="C30" s="1" t="s">
        <v>24</v>
      </c>
      <c r="D30" s="63">
        <f>VLOOKUP(A30,Attendance!$A$1:$AF$30,32,0)/Attendance!$AF$3</f>
        <v>1</v>
      </c>
      <c r="E30" s="63">
        <f>VLOOKUP(A30,'Call Quality'!$A$1:$D$28,4,0)</f>
        <v>0.74</v>
      </c>
      <c r="F30" s="64">
        <f>VLOOKUP(A30,Sales!$A$1:$D$28,4,0)/VLOOKUP(A30,Attendance!$A$1:$AF$30,32,0)</f>
        <v>1.4</v>
      </c>
      <c r="G30" s="61">
        <f t="shared" si="0"/>
        <v>1</v>
      </c>
      <c r="H30" s="65">
        <f t="shared" si="1"/>
        <v>0</v>
      </c>
      <c r="I30" s="66">
        <f t="shared" si="2"/>
        <v>1</v>
      </c>
      <c r="J30" s="61">
        <f t="shared" si="3"/>
        <v>2</v>
      </c>
      <c r="K30" s="67">
        <f t="shared" si="4"/>
        <v>0</v>
      </c>
    </row>
    <row r="31" spans="1:11" ht="17.149999999999999" customHeight="1" thickBot="1" x14ac:dyDescent="0.4">
      <c r="A31" s="52">
        <v>8856</v>
      </c>
      <c r="B31" s="1" t="s">
        <v>9</v>
      </c>
      <c r="C31" s="1" t="s">
        <v>10</v>
      </c>
      <c r="D31" s="63">
        <f>VLOOKUP(A31,Attendance!$A$1:$AF$30,32,0)/Attendance!$AF$3</f>
        <v>0.9</v>
      </c>
      <c r="E31" s="63">
        <f>VLOOKUP(A31,'Call Quality'!$A$1:$D$28,4,0)</f>
        <v>0.92</v>
      </c>
      <c r="F31" s="64">
        <f>VLOOKUP(A31,Sales!$A$1:$D$28,4,0)/VLOOKUP(A31,Attendance!$A$1:$AF$30,32,0)</f>
        <v>3.5555555555555554</v>
      </c>
      <c r="G31" s="61">
        <f t="shared" si="0"/>
        <v>0</v>
      </c>
      <c r="H31" s="65">
        <f t="shared" si="1"/>
        <v>1</v>
      </c>
      <c r="I31" s="66">
        <f t="shared" si="2"/>
        <v>2</v>
      </c>
      <c r="J31" s="61">
        <f t="shared" si="3"/>
        <v>3</v>
      </c>
      <c r="K31" s="67">
        <f t="shared" si="4"/>
        <v>0</v>
      </c>
    </row>
    <row r="32" spans="1:11" ht="17.149999999999999" customHeight="1" thickBot="1" x14ac:dyDescent="0.4">
      <c r="A32" s="53">
        <v>8426</v>
      </c>
      <c r="B32" s="56" t="s">
        <v>25</v>
      </c>
      <c r="C32" s="56" t="s">
        <v>26</v>
      </c>
      <c r="D32" s="63">
        <f>VLOOKUP(A32,Attendance!$A$1:$AF$30,32,0)/Attendance!$AF$3</f>
        <v>1</v>
      </c>
      <c r="E32" s="63">
        <f>VLOOKUP(A32,'Call Quality'!$A$1:$D$28,4,0)</f>
        <v>0.99</v>
      </c>
      <c r="F32" s="64">
        <f>VLOOKUP(A32,Sales!$A$1:$D$28,4,0)/VLOOKUP(A32,Attendance!$A$1:$AF$30,32,0)</f>
        <v>2.6</v>
      </c>
      <c r="G32" s="61">
        <f t="shared" si="0"/>
        <v>1</v>
      </c>
      <c r="H32" s="65">
        <f t="shared" si="1"/>
        <v>1</v>
      </c>
      <c r="I32" s="66">
        <f t="shared" si="2"/>
        <v>2</v>
      </c>
      <c r="J32" s="61">
        <f t="shared" si="3"/>
        <v>4</v>
      </c>
      <c r="K32" s="67">
        <f t="shared" si="4"/>
        <v>50</v>
      </c>
    </row>
  </sheetData>
  <sheetProtection formatCells="0" formatColumns="0" formatRows="0" sort="0" autoFilter="0"/>
  <sortState ref="A6:K32">
    <sortCondition ref="C6:C32"/>
  </sortState>
  <mergeCells count="7">
    <mergeCell ref="G5:I5"/>
    <mergeCell ref="A1:A5"/>
    <mergeCell ref="B1:B5"/>
    <mergeCell ref="C1:C5"/>
    <mergeCell ref="D1:D5"/>
    <mergeCell ref="E1:E5"/>
    <mergeCell ref="F1:F5"/>
  </mergeCells>
  <dataValidations count="1">
    <dataValidation type="custom" allowBlank="1" showInputMessage="1" showErrorMessage="1" errorTitle="Formula" error="The value in this cell must be a formula" sqref="D6:I32" xr:uid="{28B87B72-C13D-C84F-8952-EA41BD8CCC19}">
      <formula1>_xlfn.ISFORMULA(D6)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F399FA5-C193-C541-88CA-37AECAED716D}">
            <x14:iconSet custom="1">
              <x14:cfvo type="percent">
                <xm:f>0</xm:f>
              </x14:cfvo>
              <x14:cfvo type="num">
                <xm:f>4</xm:f>
              </x14:cfvo>
              <x14:cfvo type="num">
                <xm:f>5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J6:J32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Call Quality</vt:lpstr>
      <vt:lpstr>Sales</vt:lpstr>
      <vt:lpstr>Incentive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Oksana</cp:lastModifiedBy>
  <dcterms:created xsi:type="dcterms:W3CDTF">2021-06-16T14:03:24Z</dcterms:created>
  <dcterms:modified xsi:type="dcterms:W3CDTF">2025-04-07T00:38:11Z</dcterms:modified>
</cp:coreProperties>
</file>