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MIT_Course\AVR_Projects\Electric_Water_Heater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" l="1"/>
  <c r="E1" i="1"/>
  <c r="E39" i="1" s="1"/>
  <c r="E51" i="1"/>
  <c r="E35" i="1"/>
  <c r="E31" i="1"/>
  <c r="E27" i="1"/>
  <c r="E19" i="1"/>
  <c r="E15" i="1"/>
  <c r="E11" i="1"/>
  <c r="E3" i="1"/>
  <c r="A19" i="1"/>
  <c r="A20" i="1" s="1"/>
  <c r="A21" i="1" s="1"/>
  <c r="E50" i="1"/>
  <c r="E7" i="1" l="1"/>
  <c r="E23" i="1"/>
  <c r="E43" i="1"/>
  <c r="E47" i="1"/>
  <c r="E4" i="1"/>
  <c r="E8" i="1"/>
  <c r="E12" i="1"/>
  <c r="E16" i="1"/>
  <c r="F16" i="1" s="1"/>
  <c r="E20" i="1"/>
  <c r="F20" i="1" s="1"/>
  <c r="E24" i="1"/>
  <c r="E28" i="1"/>
  <c r="E32" i="1"/>
  <c r="E36" i="1"/>
  <c r="E40" i="1"/>
  <c r="E44" i="1"/>
  <c r="E48" i="1"/>
  <c r="E52" i="1"/>
  <c r="E5" i="1"/>
  <c r="E9" i="1"/>
  <c r="E13" i="1"/>
  <c r="E17" i="1"/>
  <c r="E21" i="1"/>
  <c r="F21" i="1" s="1"/>
  <c r="E25" i="1"/>
  <c r="E29" i="1"/>
  <c r="E33" i="1"/>
  <c r="E37" i="1"/>
  <c r="E41" i="1"/>
  <c r="E45" i="1"/>
  <c r="E49" i="1"/>
  <c r="E53" i="1"/>
  <c r="E2" i="1"/>
  <c r="E6" i="1"/>
  <c r="E10" i="1"/>
  <c r="E14" i="1"/>
  <c r="E18" i="1"/>
  <c r="F18" i="1" s="1"/>
  <c r="E22" i="1"/>
  <c r="E26" i="1"/>
  <c r="E30" i="1"/>
  <c r="E34" i="1"/>
  <c r="E38" i="1"/>
  <c r="E42" i="1"/>
  <c r="E46" i="1"/>
  <c r="F19" i="1"/>
  <c r="A22" i="1"/>
  <c r="A23" i="1" l="1"/>
  <c r="F22" i="1"/>
  <c r="F17" i="1"/>
  <c r="F6" i="1"/>
  <c r="F9" i="1"/>
  <c r="F2" i="1"/>
  <c r="F14" i="1"/>
  <c r="F3" i="1"/>
  <c r="F7" i="1"/>
  <c r="F11" i="1"/>
  <c r="F15" i="1"/>
  <c r="F5" i="1"/>
  <c r="F13" i="1"/>
  <c r="F10" i="1"/>
  <c r="F4" i="1"/>
  <c r="F8" i="1"/>
  <c r="F12" i="1"/>
  <c r="F23" i="1" l="1"/>
  <c r="A24" i="1"/>
  <c r="A25" i="1" l="1"/>
  <c r="F24" i="1"/>
  <c r="A26" i="1" l="1"/>
  <c r="F25" i="1"/>
  <c r="A27" i="1" l="1"/>
  <c r="F26" i="1"/>
  <c r="F27" i="1" l="1"/>
  <c r="A28" i="1"/>
  <c r="A29" i="1" l="1"/>
  <c r="F28" i="1"/>
  <c r="A30" i="1" l="1"/>
  <c r="F29" i="1"/>
  <c r="A31" i="1" l="1"/>
  <c r="F30" i="1"/>
  <c r="A32" i="1" l="1"/>
  <c r="F31" i="1"/>
  <c r="A33" i="1" l="1"/>
  <c r="F32" i="1"/>
  <c r="F33" i="1" l="1"/>
  <c r="A34" i="1"/>
  <c r="A35" i="1" l="1"/>
  <c r="F34" i="1"/>
  <c r="F35" i="1" l="1"/>
  <c r="A36" i="1"/>
  <c r="A37" i="1" l="1"/>
  <c r="F36" i="1"/>
  <c r="F37" i="1" l="1"/>
  <c r="A38" i="1"/>
  <c r="A39" i="1" l="1"/>
  <c r="A40" i="1" s="1"/>
  <c r="F38" i="1"/>
  <c r="A41" i="1" l="1"/>
  <c r="F40" i="1"/>
  <c r="F39" i="1"/>
  <c r="A42" i="1" l="1"/>
  <c r="F41" i="1"/>
  <c r="F42" i="1" l="1"/>
  <c r="A43" i="1"/>
  <c r="A44" i="1" l="1"/>
  <c r="F43" i="1"/>
  <c r="A45" i="1" l="1"/>
  <c r="F44" i="1"/>
  <c r="F45" i="1" l="1"/>
  <c r="A46" i="1"/>
  <c r="A47" i="1" l="1"/>
  <c r="F46" i="1"/>
  <c r="F47" i="1" l="1"/>
  <c r="A48" i="1"/>
  <c r="A49" i="1" l="1"/>
  <c r="F48" i="1"/>
  <c r="F49" i="1" l="1"/>
  <c r="A50" i="1"/>
  <c r="A51" i="1" l="1"/>
  <c r="F50" i="1"/>
  <c r="A52" i="1" l="1"/>
  <c r="F51" i="1"/>
  <c r="A53" i="1" l="1"/>
  <c r="F52" i="1"/>
  <c r="F53" i="1" l="1"/>
  <c r="F54" i="1" s="1"/>
  <c r="G52" i="1" l="1"/>
  <c r="H52" i="1" s="1"/>
  <c r="I52" i="1" s="1"/>
  <c r="J52" i="1" s="1"/>
  <c r="G48" i="1"/>
  <c r="H48" i="1" s="1"/>
  <c r="I48" i="1" s="1"/>
  <c r="J48" i="1" s="1"/>
  <c r="G44" i="1"/>
  <c r="H44" i="1" s="1"/>
  <c r="I44" i="1" s="1"/>
  <c r="J44" i="1" s="1"/>
  <c r="G40" i="1"/>
  <c r="H40" i="1" s="1"/>
  <c r="I40" i="1" s="1"/>
  <c r="J40" i="1" s="1"/>
  <c r="G36" i="1"/>
  <c r="H36" i="1" s="1"/>
  <c r="I36" i="1" s="1"/>
  <c r="J36" i="1" s="1"/>
  <c r="G32" i="1"/>
  <c r="H32" i="1" s="1"/>
  <c r="I32" i="1" s="1"/>
  <c r="J32" i="1" s="1"/>
  <c r="G28" i="1"/>
  <c r="H28" i="1" s="1"/>
  <c r="I28" i="1" s="1"/>
  <c r="J28" i="1" s="1"/>
  <c r="G24" i="1"/>
  <c r="H24" i="1" s="1"/>
  <c r="I24" i="1" s="1"/>
  <c r="J24" i="1" s="1"/>
  <c r="G20" i="1"/>
  <c r="H20" i="1" s="1"/>
  <c r="I20" i="1" s="1"/>
  <c r="J20" i="1" s="1"/>
  <c r="G16" i="1"/>
  <c r="H16" i="1" s="1"/>
  <c r="I16" i="1" s="1"/>
  <c r="J16" i="1" s="1"/>
  <c r="G12" i="1"/>
  <c r="H12" i="1" s="1"/>
  <c r="I12" i="1" s="1"/>
  <c r="J12" i="1" s="1"/>
  <c r="G8" i="1"/>
  <c r="H8" i="1" s="1"/>
  <c r="I8" i="1" s="1"/>
  <c r="J8" i="1" s="1"/>
  <c r="G4" i="1"/>
  <c r="H4" i="1" s="1"/>
  <c r="I4" i="1" s="1"/>
  <c r="J4" i="1" s="1"/>
  <c r="G51" i="1"/>
  <c r="H51" i="1" s="1"/>
  <c r="I51" i="1" s="1"/>
  <c r="J51" i="1" s="1"/>
  <c r="G47" i="1"/>
  <c r="H47" i="1" s="1"/>
  <c r="I47" i="1" s="1"/>
  <c r="J47" i="1" s="1"/>
  <c r="G43" i="1"/>
  <c r="H43" i="1" s="1"/>
  <c r="I43" i="1" s="1"/>
  <c r="J43" i="1" s="1"/>
  <c r="G39" i="1"/>
  <c r="H39" i="1" s="1"/>
  <c r="I39" i="1" s="1"/>
  <c r="J39" i="1" s="1"/>
  <c r="G35" i="1"/>
  <c r="H35" i="1" s="1"/>
  <c r="I35" i="1" s="1"/>
  <c r="J35" i="1" s="1"/>
  <c r="G31" i="1"/>
  <c r="H31" i="1" s="1"/>
  <c r="I31" i="1" s="1"/>
  <c r="J31" i="1" s="1"/>
  <c r="G27" i="1"/>
  <c r="H27" i="1" s="1"/>
  <c r="I27" i="1" s="1"/>
  <c r="J27" i="1" s="1"/>
  <c r="G23" i="1"/>
  <c r="H23" i="1" s="1"/>
  <c r="I23" i="1" s="1"/>
  <c r="J23" i="1" s="1"/>
  <c r="G19" i="1"/>
  <c r="H19" i="1" s="1"/>
  <c r="I19" i="1" s="1"/>
  <c r="J19" i="1" s="1"/>
  <c r="G15" i="1"/>
  <c r="H15" i="1" s="1"/>
  <c r="I15" i="1" s="1"/>
  <c r="J15" i="1" s="1"/>
  <c r="G11" i="1"/>
  <c r="H11" i="1" s="1"/>
  <c r="I11" i="1" s="1"/>
  <c r="J11" i="1" s="1"/>
  <c r="G7" i="1"/>
  <c r="H7" i="1" s="1"/>
  <c r="I7" i="1" s="1"/>
  <c r="J7" i="1" s="1"/>
  <c r="G3" i="1"/>
  <c r="H3" i="1" s="1"/>
  <c r="I3" i="1" s="1"/>
  <c r="J3" i="1" s="1"/>
  <c r="G50" i="1"/>
  <c r="H50" i="1" s="1"/>
  <c r="I50" i="1" s="1"/>
  <c r="J50" i="1" s="1"/>
  <c r="G46" i="1"/>
  <c r="H46" i="1" s="1"/>
  <c r="I46" i="1" s="1"/>
  <c r="J46" i="1" s="1"/>
  <c r="G42" i="1"/>
  <c r="H42" i="1" s="1"/>
  <c r="I42" i="1" s="1"/>
  <c r="J42" i="1" s="1"/>
  <c r="G38" i="1"/>
  <c r="H38" i="1" s="1"/>
  <c r="I38" i="1" s="1"/>
  <c r="J38" i="1" s="1"/>
  <c r="G34" i="1"/>
  <c r="H34" i="1" s="1"/>
  <c r="I34" i="1" s="1"/>
  <c r="J34" i="1" s="1"/>
  <c r="G30" i="1"/>
  <c r="H30" i="1" s="1"/>
  <c r="I30" i="1" s="1"/>
  <c r="J30" i="1" s="1"/>
  <c r="G26" i="1"/>
  <c r="H26" i="1" s="1"/>
  <c r="I26" i="1" s="1"/>
  <c r="J26" i="1" s="1"/>
  <c r="G22" i="1"/>
  <c r="H22" i="1" s="1"/>
  <c r="I22" i="1" s="1"/>
  <c r="J22" i="1" s="1"/>
  <c r="G18" i="1"/>
  <c r="H18" i="1" s="1"/>
  <c r="I18" i="1" s="1"/>
  <c r="J18" i="1" s="1"/>
  <c r="G14" i="1"/>
  <c r="H14" i="1" s="1"/>
  <c r="I14" i="1" s="1"/>
  <c r="J14" i="1" s="1"/>
  <c r="G10" i="1"/>
  <c r="H10" i="1" s="1"/>
  <c r="I10" i="1" s="1"/>
  <c r="J10" i="1" s="1"/>
  <c r="G6" i="1"/>
  <c r="H6" i="1" s="1"/>
  <c r="I6" i="1" s="1"/>
  <c r="J6" i="1" s="1"/>
  <c r="G2" i="1"/>
  <c r="H2" i="1" s="1"/>
  <c r="I2" i="1" s="1"/>
  <c r="J2" i="1" s="1"/>
  <c r="G41" i="1"/>
  <c r="H41" i="1" s="1"/>
  <c r="I41" i="1" s="1"/>
  <c r="J41" i="1" s="1"/>
  <c r="G25" i="1"/>
  <c r="H25" i="1" s="1"/>
  <c r="I25" i="1" s="1"/>
  <c r="J25" i="1" s="1"/>
  <c r="G9" i="1"/>
  <c r="H9" i="1" s="1"/>
  <c r="I9" i="1" s="1"/>
  <c r="J9" i="1" s="1"/>
  <c r="G53" i="1"/>
  <c r="H53" i="1" s="1"/>
  <c r="I53" i="1" s="1"/>
  <c r="G37" i="1"/>
  <c r="H37" i="1" s="1"/>
  <c r="I37" i="1" s="1"/>
  <c r="J37" i="1" s="1"/>
  <c r="G21" i="1"/>
  <c r="H21" i="1" s="1"/>
  <c r="I21" i="1" s="1"/>
  <c r="J21" i="1" s="1"/>
  <c r="G5" i="1"/>
  <c r="H5" i="1" s="1"/>
  <c r="I5" i="1" s="1"/>
  <c r="J5" i="1" s="1"/>
  <c r="G49" i="1"/>
  <c r="H49" i="1" s="1"/>
  <c r="I49" i="1" s="1"/>
  <c r="J49" i="1" s="1"/>
  <c r="G33" i="1"/>
  <c r="H33" i="1" s="1"/>
  <c r="I33" i="1" s="1"/>
  <c r="J33" i="1" s="1"/>
  <c r="G17" i="1"/>
  <c r="H17" i="1" s="1"/>
  <c r="I17" i="1" s="1"/>
  <c r="J17" i="1" s="1"/>
  <c r="G45" i="1"/>
  <c r="H45" i="1" s="1"/>
  <c r="I45" i="1" s="1"/>
  <c r="J45" i="1" s="1"/>
  <c r="G29" i="1"/>
  <c r="H29" i="1" s="1"/>
  <c r="I29" i="1" s="1"/>
  <c r="J29" i="1" s="1"/>
  <c r="G13" i="1"/>
  <c r="H13" i="1" s="1"/>
  <c r="I13" i="1" s="1"/>
  <c r="J13" i="1" s="1"/>
  <c r="L54" i="1"/>
  <c r="L16" i="1" l="1"/>
  <c r="M16" i="1" s="1"/>
  <c r="L14" i="1"/>
  <c r="M14" i="1" s="1"/>
  <c r="L10" i="1"/>
  <c r="M10" i="1" s="1"/>
  <c r="L7" i="1"/>
  <c r="M7" i="1" s="1"/>
  <c r="L5" i="1"/>
  <c r="M5" i="1" s="1"/>
  <c r="L13" i="1"/>
  <c r="M13" i="1" s="1"/>
  <c r="L11" i="1"/>
  <c r="M11" i="1" s="1"/>
  <c r="L9" i="1"/>
  <c r="M9" i="1" s="1"/>
  <c r="L4" i="1"/>
  <c r="M4" i="1" s="1"/>
  <c r="L17" i="1"/>
  <c r="M17" i="1" s="1"/>
  <c r="L15" i="1"/>
  <c r="M15" i="1" s="1"/>
  <c r="L12" i="1"/>
  <c r="M12" i="1" s="1"/>
  <c r="L8" i="1"/>
  <c r="M8" i="1" s="1"/>
  <c r="L2" i="1"/>
  <c r="M2" i="1" s="1"/>
  <c r="L6" i="1"/>
  <c r="M6" i="1" s="1"/>
  <c r="L3" i="1"/>
  <c r="M3" i="1" s="1"/>
  <c r="L51" i="1"/>
  <c r="L47" i="1"/>
  <c r="L43" i="1"/>
  <c r="L39" i="1"/>
  <c r="L35" i="1"/>
  <c r="L31" i="1"/>
  <c r="L27" i="1"/>
  <c r="L23" i="1"/>
  <c r="L19" i="1"/>
  <c r="L48" i="1"/>
  <c r="L32" i="1"/>
  <c r="L24" i="1"/>
  <c r="L50" i="1"/>
  <c r="L46" i="1"/>
  <c r="L42" i="1"/>
  <c r="L38" i="1"/>
  <c r="L34" i="1"/>
  <c r="L30" i="1"/>
  <c r="L26" i="1"/>
  <c r="L22" i="1"/>
  <c r="L18" i="1"/>
  <c r="L44" i="1"/>
  <c r="L36" i="1"/>
  <c r="L20" i="1"/>
  <c r="L49" i="1"/>
  <c r="L45" i="1"/>
  <c r="L41" i="1"/>
  <c r="L37" i="1"/>
  <c r="L33" i="1"/>
  <c r="L29" i="1"/>
  <c r="L25" i="1"/>
  <c r="L21" i="1"/>
  <c r="L53" i="1"/>
  <c r="L52" i="1"/>
  <c r="L40" i="1"/>
  <c r="L28" i="1"/>
  <c r="I54" i="1"/>
  <c r="J53" i="1"/>
  <c r="J54" i="1" s="1"/>
  <c r="M18" i="1" s="1"/>
  <c r="N18" i="1" s="1"/>
  <c r="N3" i="1" l="1"/>
  <c r="O3" i="1"/>
  <c r="P3" i="1" s="1"/>
  <c r="O12" i="1"/>
  <c r="P12" i="1" s="1"/>
  <c r="N12" i="1"/>
  <c r="O9" i="1"/>
  <c r="P9" i="1" s="1"/>
  <c r="N9" i="1"/>
  <c r="N7" i="1"/>
  <c r="O7" i="1"/>
  <c r="P7" i="1" s="1"/>
  <c r="O6" i="1"/>
  <c r="P6" i="1" s="1"/>
  <c r="N6" i="1"/>
  <c r="O15" i="1"/>
  <c r="P15" i="1" s="1"/>
  <c r="N15" i="1"/>
  <c r="O11" i="1"/>
  <c r="P11" i="1" s="1"/>
  <c r="N11" i="1"/>
  <c r="O10" i="1"/>
  <c r="P10" i="1" s="1"/>
  <c r="N10" i="1"/>
  <c r="O2" i="1"/>
  <c r="P2" i="1" s="1"/>
  <c r="N2" i="1"/>
  <c r="O17" i="1"/>
  <c r="P17" i="1" s="1"/>
  <c r="N17" i="1"/>
  <c r="O13" i="1"/>
  <c r="P13" i="1" s="1"/>
  <c r="N13" i="1"/>
  <c r="O14" i="1"/>
  <c r="P14" i="1" s="1"/>
  <c r="N14" i="1"/>
  <c r="O8" i="1"/>
  <c r="P8" i="1" s="1"/>
  <c r="N8" i="1"/>
  <c r="O4" i="1"/>
  <c r="P4" i="1" s="1"/>
  <c r="N4" i="1"/>
  <c r="O5" i="1"/>
  <c r="P5" i="1" s="1"/>
  <c r="N5" i="1"/>
  <c r="O16" i="1"/>
  <c r="P16" i="1" s="1"/>
  <c r="N16" i="1"/>
  <c r="M30" i="1"/>
  <c r="N30" i="1" s="1"/>
  <c r="M52" i="1"/>
  <c r="N52" i="1" s="1"/>
  <c r="M40" i="1"/>
  <c r="O40" i="1" s="1"/>
  <c r="P40" i="1" s="1"/>
  <c r="M25" i="1"/>
  <c r="N25" i="1" s="1"/>
  <c r="M41" i="1"/>
  <c r="O41" i="1" s="1"/>
  <c r="P41" i="1" s="1"/>
  <c r="M36" i="1"/>
  <c r="O36" i="1" s="1"/>
  <c r="P36" i="1" s="1"/>
  <c r="M26" i="1"/>
  <c r="O26" i="1" s="1"/>
  <c r="P26" i="1" s="1"/>
  <c r="M42" i="1"/>
  <c r="O42" i="1" s="1"/>
  <c r="P42" i="1" s="1"/>
  <c r="M19" i="1"/>
  <c r="N19" i="1" s="1"/>
  <c r="M31" i="1"/>
  <c r="N31" i="1" s="1"/>
  <c r="M50" i="1"/>
  <c r="O50" i="1" s="1"/>
  <c r="P50" i="1" s="1"/>
  <c r="M35" i="1"/>
  <c r="O35" i="1" s="1"/>
  <c r="P35" i="1" s="1"/>
  <c r="M32" i="1"/>
  <c r="O32" i="1" s="1"/>
  <c r="P32" i="1" s="1"/>
  <c r="M27" i="1"/>
  <c r="O27" i="1" s="1"/>
  <c r="P27" i="1" s="1"/>
  <c r="M43" i="1"/>
  <c r="O43" i="1" s="1"/>
  <c r="P43" i="1" s="1"/>
  <c r="M29" i="1"/>
  <c r="N29" i="1" s="1"/>
  <c r="M48" i="1"/>
  <c r="O48" i="1" s="1"/>
  <c r="P48" i="1" s="1"/>
  <c r="M47" i="1"/>
  <c r="O47" i="1" s="1"/>
  <c r="P47" i="1" s="1"/>
  <c r="M49" i="1"/>
  <c r="N49" i="1" s="1"/>
  <c r="N35" i="1"/>
  <c r="M33" i="1"/>
  <c r="M34" i="1"/>
  <c r="O34" i="1" s="1"/>
  <c r="P34" i="1" s="1"/>
  <c r="M51" i="1"/>
  <c r="O51" i="1" s="1"/>
  <c r="P51" i="1" s="1"/>
  <c r="M53" i="1"/>
  <c r="N53" i="1" s="1"/>
  <c r="M28" i="1"/>
  <c r="N28" i="1" s="1"/>
  <c r="M21" i="1"/>
  <c r="N21" i="1" s="1"/>
  <c r="M20" i="1"/>
  <c r="N20" i="1" s="1"/>
  <c r="M22" i="1"/>
  <c r="O22" i="1" s="1"/>
  <c r="P22" i="1" s="1"/>
  <c r="M38" i="1"/>
  <c r="O38" i="1" s="1"/>
  <c r="P38" i="1" s="1"/>
  <c r="M24" i="1"/>
  <c r="O24" i="1" s="1"/>
  <c r="P24" i="1" s="1"/>
  <c r="M23" i="1"/>
  <c r="N23" i="1" s="1"/>
  <c r="M39" i="1"/>
  <c r="N39" i="1" s="1"/>
  <c r="M44" i="1"/>
  <c r="M46" i="1"/>
  <c r="O46" i="1" s="1"/>
  <c r="P46" i="1" s="1"/>
  <c r="M45" i="1"/>
  <c r="M37" i="1"/>
  <c r="O37" i="1" s="1"/>
  <c r="P37" i="1" s="1"/>
  <c r="O30" i="1"/>
  <c r="P30" i="1" s="1"/>
  <c r="O52" i="1"/>
  <c r="P52" i="1" s="1"/>
  <c r="N47" i="1"/>
  <c r="O18" i="1"/>
  <c r="P18" i="1" s="1"/>
  <c r="N27" i="1"/>
  <c r="N41" i="1"/>
  <c r="O19" i="1" l="1"/>
  <c r="P19" i="1" s="1"/>
  <c r="N43" i="1"/>
  <c r="O31" i="1"/>
  <c r="P31" i="1" s="1"/>
  <c r="O23" i="1"/>
  <c r="P23" i="1" s="1"/>
  <c r="N40" i="1"/>
  <c r="O21" i="1"/>
  <c r="P21" i="1" s="1"/>
  <c r="N36" i="1"/>
  <c r="N22" i="1"/>
  <c r="O53" i="1"/>
  <c r="P53" i="1" s="1"/>
  <c r="O49" i="1"/>
  <c r="P49" i="1" s="1"/>
  <c r="N26" i="1"/>
  <c r="N50" i="1"/>
  <c r="N37" i="1"/>
  <c r="N42" i="1"/>
  <c r="N51" i="1"/>
  <c r="O29" i="1"/>
  <c r="P29" i="1" s="1"/>
  <c r="O25" i="1"/>
  <c r="P25" i="1" s="1"/>
  <c r="N32" i="1"/>
  <c r="N48" i="1"/>
  <c r="O39" i="1"/>
  <c r="P39" i="1" s="1"/>
  <c r="O20" i="1"/>
  <c r="P20" i="1" s="1"/>
  <c r="N44" i="1"/>
  <c r="O44" i="1"/>
  <c r="P44" i="1" s="1"/>
  <c r="N46" i="1"/>
  <c r="N34" i="1"/>
  <c r="N24" i="1"/>
  <c r="N33" i="1"/>
  <c r="O33" i="1"/>
  <c r="P33" i="1" s="1"/>
  <c r="O28" i="1"/>
  <c r="P28" i="1" s="1"/>
  <c r="N38" i="1"/>
  <c r="N45" i="1"/>
  <c r="O45" i="1"/>
  <c r="P45" i="1" s="1"/>
  <c r="P54" i="1" l="1"/>
  <c r="P55" i="1" s="1"/>
</calcChain>
</file>

<file path=xl/sharedStrings.xml><?xml version="1.0" encoding="utf-8"?>
<sst xmlns="http://schemas.openxmlformats.org/spreadsheetml/2006/main" count="7" uniqueCount="7">
  <si>
    <t>Set point</t>
  </si>
  <si>
    <t>Voltage</t>
  </si>
  <si>
    <t>Act reading</t>
  </si>
  <si>
    <t>Average</t>
  </si>
  <si>
    <t>+/- Error</t>
  </si>
  <si>
    <t>Calc. Temp</t>
  </si>
  <si>
    <t>Disp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</si>
</sst>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712755905511811E-2"/>
          <c:y val="0.1087616652085156"/>
          <c:w val="0.91156220472440941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Sheet1!$E$1:$E$17</c:f>
              <c:numCache>
                <c:formatCode>General</c:formatCode>
                <c:ptCount val="17"/>
                <c:pt idx="0">
                  <c:v>0.4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224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300</c:v>
                </c:pt>
                <c:pt idx="12">
                  <c:v>320</c:v>
                </c:pt>
                <c:pt idx="13">
                  <c:v>340</c:v>
                </c:pt>
                <c:pt idx="14">
                  <c:v>360</c:v>
                </c:pt>
                <c:pt idx="15">
                  <c:v>380</c:v>
                </c:pt>
                <c:pt idx="16">
                  <c:v>392</c:v>
                </c:pt>
              </c:numCache>
            </c:numRef>
          </c:cat>
          <c:val>
            <c:numRef>
              <c:f>Sheet1!$F$1:$F$17</c:f>
              <c:numCache>
                <c:formatCode>General</c:formatCode>
                <c:ptCount val="17"/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0.24553571428571427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B-46CC-BD5B-80478638CF9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Sheet1!$E$1:$E$17</c:f>
              <c:numCache>
                <c:formatCode>General</c:formatCode>
                <c:ptCount val="17"/>
                <c:pt idx="0">
                  <c:v>0.4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224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300</c:v>
                </c:pt>
                <c:pt idx="12">
                  <c:v>320</c:v>
                </c:pt>
                <c:pt idx="13">
                  <c:v>340</c:v>
                </c:pt>
                <c:pt idx="14">
                  <c:v>360</c:v>
                </c:pt>
                <c:pt idx="15">
                  <c:v>380</c:v>
                </c:pt>
                <c:pt idx="16">
                  <c:v>392</c:v>
                </c:pt>
              </c:numCache>
            </c:numRef>
          </c:cat>
          <c:val>
            <c:numRef>
              <c:f>Sheet1!$G$1:$G$17</c:f>
              <c:numCache>
                <c:formatCode>General</c:formatCode>
                <c:ptCount val="17"/>
                <c:pt idx="1">
                  <c:v>-8.5851648351620291E-5</c:v>
                </c:pt>
                <c:pt idx="2">
                  <c:v>-8.5851648351620291E-5</c:v>
                </c:pt>
                <c:pt idx="3">
                  <c:v>-8.5851648351620291E-5</c:v>
                </c:pt>
                <c:pt idx="4">
                  <c:v>-8.5851648351620291E-5</c:v>
                </c:pt>
                <c:pt idx="5">
                  <c:v>-8.5851648351620291E-5</c:v>
                </c:pt>
                <c:pt idx="6">
                  <c:v>-8.5851648351620291E-5</c:v>
                </c:pt>
                <c:pt idx="7">
                  <c:v>4.3784340659341059E-3</c:v>
                </c:pt>
                <c:pt idx="8">
                  <c:v>-8.5851648351620291E-5</c:v>
                </c:pt>
                <c:pt idx="9">
                  <c:v>-8.5851648351620291E-5</c:v>
                </c:pt>
                <c:pt idx="10">
                  <c:v>-8.5851648351620291E-5</c:v>
                </c:pt>
                <c:pt idx="11">
                  <c:v>-8.5851648351620291E-5</c:v>
                </c:pt>
                <c:pt idx="12">
                  <c:v>-8.5851648351620291E-5</c:v>
                </c:pt>
                <c:pt idx="13">
                  <c:v>-8.5851648351620291E-5</c:v>
                </c:pt>
                <c:pt idx="14">
                  <c:v>-8.5851648351620291E-5</c:v>
                </c:pt>
                <c:pt idx="15">
                  <c:v>-8.5851648351620291E-5</c:v>
                </c:pt>
                <c:pt idx="16">
                  <c:v>-8.5851648351620291E-5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B-46CC-BD5B-80478638CF9B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Sheet1!$E$1:$E$17</c:f>
              <c:numCache>
                <c:formatCode>General</c:formatCode>
                <c:ptCount val="17"/>
                <c:pt idx="0">
                  <c:v>0.4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224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300</c:v>
                </c:pt>
                <c:pt idx="12">
                  <c:v>320</c:v>
                </c:pt>
                <c:pt idx="13">
                  <c:v>340</c:v>
                </c:pt>
                <c:pt idx="14">
                  <c:v>360</c:v>
                </c:pt>
                <c:pt idx="15">
                  <c:v>380</c:v>
                </c:pt>
                <c:pt idx="16">
                  <c:v>392</c:v>
                </c:pt>
              </c:numCache>
            </c:numRef>
          </c:cat>
          <c:val>
            <c:numRef>
              <c:f>Sheet1!$H$1:$H$17</c:f>
              <c:numCache>
                <c:formatCode>General</c:formatCode>
                <c:ptCount val="17"/>
                <c:pt idx="1">
                  <c:v>-3.4352456200607113E-4</c:v>
                </c:pt>
                <c:pt idx="2">
                  <c:v>-3.4352456200607113E-4</c:v>
                </c:pt>
                <c:pt idx="3">
                  <c:v>-3.4352456200607113E-4</c:v>
                </c:pt>
                <c:pt idx="4">
                  <c:v>-3.4352456200607113E-4</c:v>
                </c:pt>
                <c:pt idx="5">
                  <c:v>-3.4352456200607113E-4</c:v>
                </c:pt>
                <c:pt idx="6">
                  <c:v>-3.4352456200607113E-4</c:v>
                </c:pt>
                <c:pt idx="7">
                  <c:v>1.7519752662315514E-2</c:v>
                </c:pt>
                <c:pt idx="8">
                  <c:v>-3.4352456200607113E-4</c:v>
                </c:pt>
                <c:pt idx="9">
                  <c:v>-3.4352456200607113E-4</c:v>
                </c:pt>
                <c:pt idx="10">
                  <c:v>-3.4352456200607113E-4</c:v>
                </c:pt>
                <c:pt idx="11">
                  <c:v>-3.4352456200607113E-4</c:v>
                </c:pt>
                <c:pt idx="12">
                  <c:v>-3.4352456200607113E-4</c:v>
                </c:pt>
                <c:pt idx="13">
                  <c:v>-3.4352456200607113E-4</c:v>
                </c:pt>
                <c:pt idx="14">
                  <c:v>-3.4352456200607113E-4</c:v>
                </c:pt>
                <c:pt idx="15">
                  <c:v>-3.4352456200607113E-4</c:v>
                </c:pt>
                <c:pt idx="16">
                  <c:v>-3.4352456200607113E-4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B-46CC-BD5B-80478638CF9B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Sheet1!$E$1:$E$17</c:f>
              <c:numCache>
                <c:formatCode>General</c:formatCode>
                <c:ptCount val="17"/>
                <c:pt idx="0">
                  <c:v>0.4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224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300</c:v>
                </c:pt>
                <c:pt idx="12">
                  <c:v>320</c:v>
                </c:pt>
                <c:pt idx="13">
                  <c:v>340</c:v>
                </c:pt>
                <c:pt idx="14">
                  <c:v>360</c:v>
                </c:pt>
                <c:pt idx="15">
                  <c:v>380</c:v>
                </c:pt>
                <c:pt idx="16">
                  <c:v>392</c:v>
                </c:pt>
              </c:numCache>
            </c:numRef>
          </c:cat>
          <c:val>
            <c:numRef>
              <c:f>Sheet1!$I$1:$I$17</c:f>
              <c:numCache>
                <c:formatCode>General</c:formatCode>
                <c:ptCount val="17"/>
                <c:pt idx="1">
                  <c:v>-8.5881140501517777E-3</c:v>
                </c:pt>
                <c:pt idx="2">
                  <c:v>-1.0305736860182133E-2</c:v>
                </c:pt>
                <c:pt idx="3">
                  <c:v>-1.2023359670212489E-2</c:v>
                </c:pt>
                <c:pt idx="4">
                  <c:v>-1.3740982480242844E-2</c:v>
                </c:pt>
                <c:pt idx="5">
                  <c:v>-1.5458605290273202E-2</c:v>
                </c:pt>
                <c:pt idx="6">
                  <c:v>-1.7176228100303555E-2</c:v>
                </c:pt>
                <c:pt idx="7">
                  <c:v>0.96358639642735333</c:v>
                </c:pt>
                <c:pt idx="8">
                  <c:v>-2.0611473720364266E-2</c:v>
                </c:pt>
                <c:pt idx="9">
                  <c:v>-2.2329096530394624E-2</c:v>
                </c:pt>
                <c:pt idx="10">
                  <c:v>-2.4046719340424978E-2</c:v>
                </c:pt>
                <c:pt idx="11">
                  <c:v>-2.5764342150455335E-2</c:v>
                </c:pt>
                <c:pt idx="12">
                  <c:v>-2.7481964960485689E-2</c:v>
                </c:pt>
                <c:pt idx="13">
                  <c:v>-2.9199587770516046E-2</c:v>
                </c:pt>
                <c:pt idx="14">
                  <c:v>-3.0917210580546403E-2</c:v>
                </c:pt>
                <c:pt idx="15">
                  <c:v>-3.263483339057676E-2</c:v>
                </c:pt>
                <c:pt idx="16">
                  <c:v>-3.3665407076594968E-2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B-46CC-BD5B-80478638CF9B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Sheet1!$E$1:$E$17</c:f>
              <c:numCache>
                <c:formatCode>General</c:formatCode>
                <c:ptCount val="17"/>
                <c:pt idx="0">
                  <c:v>0.4</c:v>
                </c:pt>
                <c:pt idx="1">
                  <c:v>100</c:v>
                </c:pt>
                <c:pt idx="2">
                  <c:v>120</c:v>
                </c:pt>
                <c:pt idx="3">
                  <c:v>140</c:v>
                </c:pt>
                <c:pt idx="4">
                  <c:v>160</c:v>
                </c:pt>
                <c:pt idx="5">
                  <c:v>180</c:v>
                </c:pt>
                <c:pt idx="6">
                  <c:v>200</c:v>
                </c:pt>
                <c:pt idx="7">
                  <c:v>224</c:v>
                </c:pt>
                <c:pt idx="8">
                  <c:v>240</c:v>
                </c:pt>
                <c:pt idx="9">
                  <c:v>260</c:v>
                </c:pt>
                <c:pt idx="10">
                  <c:v>280</c:v>
                </c:pt>
                <c:pt idx="11">
                  <c:v>300</c:v>
                </c:pt>
                <c:pt idx="12">
                  <c:v>320</c:v>
                </c:pt>
                <c:pt idx="13">
                  <c:v>340</c:v>
                </c:pt>
                <c:pt idx="14">
                  <c:v>360</c:v>
                </c:pt>
                <c:pt idx="15">
                  <c:v>380</c:v>
                </c:pt>
                <c:pt idx="16">
                  <c:v>392</c:v>
                </c:pt>
              </c:numCache>
            </c:numRef>
          </c:cat>
          <c:val>
            <c:numRef>
              <c:f>Sheet1!$J$1:$J$17</c:f>
              <c:numCache>
                <c:formatCode>General</c:formatCode>
                <c:ptCount val="17"/>
                <c:pt idx="1">
                  <c:v>1.0085881140501518</c:v>
                </c:pt>
                <c:pt idx="2">
                  <c:v>1.0103057368601822</c:v>
                </c:pt>
                <c:pt idx="3">
                  <c:v>1.0120233596702124</c:v>
                </c:pt>
                <c:pt idx="4">
                  <c:v>1.0137409824802428</c:v>
                </c:pt>
                <c:pt idx="5">
                  <c:v>1.0154586052902732</c:v>
                </c:pt>
                <c:pt idx="6">
                  <c:v>1.0171762281003036</c:v>
                </c:pt>
                <c:pt idx="7">
                  <c:v>3.6413603572646669E-2</c:v>
                </c:pt>
                <c:pt idx="8">
                  <c:v>1.0206114737203642</c:v>
                </c:pt>
                <c:pt idx="9">
                  <c:v>1.0223290965303946</c:v>
                </c:pt>
                <c:pt idx="10">
                  <c:v>1.024046719340425</c:v>
                </c:pt>
                <c:pt idx="11">
                  <c:v>1.0257643421504554</c:v>
                </c:pt>
                <c:pt idx="12">
                  <c:v>1.0274819649604856</c:v>
                </c:pt>
                <c:pt idx="13">
                  <c:v>1.029199587770516</c:v>
                </c:pt>
                <c:pt idx="14">
                  <c:v>1.0309172105805464</c:v>
                </c:pt>
                <c:pt idx="15">
                  <c:v>1.0326348333905768</c:v>
                </c:pt>
                <c:pt idx="16">
                  <c:v>1.0336654070765949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AB-46CC-BD5B-80478638C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34800"/>
        <c:axId val="596537712"/>
      </c:lineChart>
      <c:catAx>
        <c:axId val="59653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7712"/>
        <c:crosses val="autoZero"/>
        <c:auto val="1"/>
        <c:lblAlgn val="ctr"/>
        <c:lblOffset val="100"/>
        <c:noMultiLvlLbl val="0"/>
      </c:catAx>
      <c:valAx>
        <c:axId val="59653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3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11</xdr:row>
      <xdr:rowOff>47625</xdr:rowOff>
    </xdr:from>
    <xdr:to>
      <xdr:col>25</xdr:col>
      <xdr:colOff>352425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topLeftCell="A40" workbookViewId="0">
      <selection activeCell="L56" sqref="L56"/>
    </sheetView>
  </sheetViews>
  <sheetFormatPr defaultRowHeight="15" x14ac:dyDescent="0.25"/>
  <cols>
    <col min="1" max="1" width="15.140625" customWidth="1"/>
    <col min="2" max="2" width="15.85546875" customWidth="1"/>
    <col min="3" max="3" width="16" customWidth="1"/>
    <col min="6" max="6" width="12" bestFit="1" customWidth="1"/>
    <col min="12" max="12" width="12" bestFit="1" customWidth="1"/>
    <col min="13" max="13" width="15.140625" style="2" bestFit="1" customWidth="1"/>
    <col min="16" max="16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E1">
        <f>1024/2560</f>
        <v>0.4</v>
      </c>
      <c r="L1" t="s">
        <v>5</v>
      </c>
      <c r="M1" s="2" t="s">
        <v>6</v>
      </c>
      <c r="N1" s="1" t="s">
        <v>4</v>
      </c>
    </row>
    <row r="2" spans="1:16" x14ac:dyDescent="0.25">
      <c r="A2">
        <v>25</v>
      </c>
      <c r="B2">
        <v>0.25146200000000002</v>
      </c>
      <c r="C2">
        <v>24</v>
      </c>
      <c r="E2">
        <f>_xlfn.FLOOR.MATH( ((B2*$E$1*1000)),1,)</f>
        <v>100</v>
      </c>
      <c r="F2">
        <f>A2/E2</f>
        <v>0.25</v>
      </c>
      <c r="G2">
        <f>$F$54-F2</f>
        <v>-8.5851648351620291E-5</v>
      </c>
      <c r="H2">
        <f>G2/$F$54</f>
        <v>-3.4352456200607113E-4</v>
      </c>
      <c r="I2">
        <f>H2*A2</f>
        <v>-8.5881140501517777E-3</v>
      </c>
      <c r="J2">
        <f>1-I2</f>
        <v>1.0085881140501518</v>
      </c>
      <c r="L2">
        <f t="shared" ref="L2:L17" si="0">$L$54 * E2</f>
        <v>24.991414835164839</v>
      </c>
      <c r="M2" s="2">
        <f t="shared" ref="M2:M17" si="1">_xlfn.FLOOR.MATH( L2+$L$55,1,)</f>
        <v>25</v>
      </c>
      <c r="N2">
        <f t="shared" ref="N2:N17" si="2">M2-A2</f>
        <v>0</v>
      </c>
      <c r="O2">
        <f t="shared" ref="O2:O17" si="3">M2-C2</f>
        <v>1</v>
      </c>
      <c r="P2">
        <f t="shared" ref="P2:P17" si="4">O2/C2</f>
        <v>4.1666666666666664E-2</v>
      </c>
    </row>
    <row r="3" spans="1:16" x14ac:dyDescent="0.25">
      <c r="A3">
        <v>30</v>
      </c>
      <c r="B3">
        <v>0.30152899999999999</v>
      </c>
      <c r="C3">
        <v>30</v>
      </c>
      <c r="E3">
        <f t="shared" ref="E3:E17" si="5">_xlfn.FLOOR.MATH( ((B3*$E$1*1000)),1,)</f>
        <v>120</v>
      </c>
      <c r="F3">
        <f t="shared" ref="F3:F17" si="6">A3/E3</f>
        <v>0.25</v>
      </c>
      <c r="G3">
        <f t="shared" ref="G3:G53" si="7">$F$54-F3</f>
        <v>-8.5851648351620291E-5</v>
      </c>
      <c r="H3">
        <f t="shared" ref="H3:H53" si="8">G3/$F$54</f>
        <v>-3.4352456200607113E-4</v>
      </c>
      <c r="I3">
        <f t="shared" ref="I3:I17" si="9">H3*A3</f>
        <v>-1.0305736860182133E-2</v>
      </c>
      <c r="J3">
        <f t="shared" ref="J3:J17" si="10">1-I3</f>
        <v>1.0103057368601822</v>
      </c>
      <c r="L3">
        <f t="shared" si="0"/>
        <v>29.989697802197806</v>
      </c>
      <c r="M3" s="2">
        <f t="shared" si="1"/>
        <v>30</v>
      </c>
      <c r="N3">
        <f t="shared" si="2"/>
        <v>0</v>
      </c>
      <c r="O3">
        <f t="shared" si="3"/>
        <v>0</v>
      </c>
      <c r="P3">
        <f t="shared" si="4"/>
        <v>0</v>
      </c>
    </row>
    <row r="4" spans="1:16" x14ac:dyDescent="0.25">
      <c r="A4">
        <v>35</v>
      </c>
      <c r="B4">
        <v>0.35159699999999999</v>
      </c>
      <c r="C4">
        <v>36</v>
      </c>
      <c r="E4">
        <f t="shared" si="5"/>
        <v>140</v>
      </c>
      <c r="F4">
        <f t="shared" si="6"/>
        <v>0.25</v>
      </c>
      <c r="G4">
        <f t="shared" si="7"/>
        <v>-8.5851648351620291E-5</v>
      </c>
      <c r="H4">
        <f t="shared" si="8"/>
        <v>-3.4352456200607113E-4</v>
      </c>
      <c r="I4">
        <f t="shared" si="9"/>
        <v>-1.2023359670212489E-2</v>
      </c>
      <c r="J4">
        <f t="shared" si="10"/>
        <v>1.0120233596702124</v>
      </c>
      <c r="L4">
        <f t="shared" si="0"/>
        <v>34.987980769230774</v>
      </c>
      <c r="M4" s="2">
        <f t="shared" si="1"/>
        <v>35</v>
      </c>
      <c r="N4">
        <f t="shared" si="2"/>
        <v>0</v>
      </c>
      <c r="O4">
        <f t="shared" si="3"/>
        <v>-1</v>
      </c>
      <c r="P4">
        <f t="shared" si="4"/>
        <v>-2.7777777777777776E-2</v>
      </c>
    </row>
    <row r="5" spans="1:16" x14ac:dyDescent="0.25">
      <c r="A5">
        <v>40</v>
      </c>
      <c r="B5">
        <v>0.40166400000000002</v>
      </c>
      <c r="C5">
        <v>40</v>
      </c>
      <c r="E5">
        <f t="shared" si="5"/>
        <v>160</v>
      </c>
      <c r="F5">
        <f t="shared" si="6"/>
        <v>0.25</v>
      </c>
      <c r="G5">
        <f t="shared" si="7"/>
        <v>-8.5851648351620291E-5</v>
      </c>
      <c r="H5">
        <f t="shared" si="8"/>
        <v>-3.4352456200607113E-4</v>
      </c>
      <c r="I5">
        <f t="shared" si="9"/>
        <v>-1.3740982480242844E-2</v>
      </c>
      <c r="J5">
        <f t="shared" si="10"/>
        <v>1.0137409824802428</v>
      </c>
      <c r="L5">
        <f t="shared" si="0"/>
        <v>39.986263736263737</v>
      </c>
      <c r="M5" s="2">
        <f t="shared" si="1"/>
        <v>40</v>
      </c>
      <c r="N5">
        <f t="shared" si="2"/>
        <v>0</v>
      </c>
      <c r="O5">
        <f t="shared" si="3"/>
        <v>0</v>
      </c>
      <c r="P5">
        <f t="shared" si="4"/>
        <v>0</v>
      </c>
    </row>
    <row r="6" spans="1:16" x14ac:dyDescent="0.25">
      <c r="A6">
        <v>45</v>
      </c>
      <c r="B6">
        <v>0.45173200000000002</v>
      </c>
      <c r="C6">
        <v>46</v>
      </c>
      <c r="E6">
        <f t="shared" si="5"/>
        <v>180</v>
      </c>
      <c r="F6">
        <f t="shared" si="6"/>
        <v>0.25</v>
      </c>
      <c r="G6">
        <f t="shared" si="7"/>
        <v>-8.5851648351620291E-5</v>
      </c>
      <c r="H6">
        <f t="shared" si="8"/>
        <v>-3.4352456200607113E-4</v>
      </c>
      <c r="I6">
        <f t="shared" si="9"/>
        <v>-1.5458605290273202E-2</v>
      </c>
      <c r="J6">
        <f t="shared" si="10"/>
        <v>1.0154586052902732</v>
      </c>
      <c r="L6">
        <f t="shared" si="0"/>
        <v>44.984546703296708</v>
      </c>
      <c r="M6" s="2">
        <f t="shared" si="1"/>
        <v>45</v>
      </c>
      <c r="N6">
        <f t="shared" si="2"/>
        <v>0</v>
      </c>
      <c r="O6">
        <f t="shared" si="3"/>
        <v>-1</v>
      </c>
      <c r="P6">
        <f t="shared" si="4"/>
        <v>-2.1739130434782608E-2</v>
      </c>
    </row>
    <row r="7" spans="1:16" x14ac:dyDescent="0.25">
      <c r="A7">
        <v>50</v>
      </c>
      <c r="B7">
        <v>0.501799</v>
      </c>
      <c r="C7">
        <v>50</v>
      </c>
      <c r="E7">
        <f t="shared" si="5"/>
        <v>200</v>
      </c>
      <c r="F7">
        <f t="shared" si="6"/>
        <v>0.25</v>
      </c>
      <c r="G7">
        <f t="shared" si="7"/>
        <v>-8.5851648351620291E-5</v>
      </c>
      <c r="H7">
        <f t="shared" si="8"/>
        <v>-3.4352456200607113E-4</v>
      </c>
      <c r="I7">
        <f t="shared" si="9"/>
        <v>-1.7176228100303555E-2</v>
      </c>
      <c r="J7">
        <f t="shared" si="10"/>
        <v>1.0171762281003036</v>
      </c>
      <c r="L7">
        <f t="shared" si="0"/>
        <v>49.982829670329679</v>
      </c>
      <c r="M7" s="2">
        <f t="shared" si="1"/>
        <v>50</v>
      </c>
      <c r="N7">
        <f t="shared" si="2"/>
        <v>0</v>
      </c>
      <c r="O7">
        <f t="shared" si="3"/>
        <v>0</v>
      </c>
      <c r="P7">
        <f t="shared" si="4"/>
        <v>0</v>
      </c>
    </row>
    <row r="8" spans="1:16" x14ac:dyDescent="0.25">
      <c r="A8">
        <v>55</v>
      </c>
      <c r="B8">
        <v>0.56186700000000001</v>
      </c>
      <c r="C8">
        <v>56</v>
      </c>
      <c r="E8">
        <f t="shared" si="5"/>
        <v>224</v>
      </c>
      <c r="F8">
        <f t="shared" si="6"/>
        <v>0.24553571428571427</v>
      </c>
      <c r="G8">
        <f t="shared" si="7"/>
        <v>4.3784340659341059E-3</v>
      </c>
      <c r="H8">
        <f t="shared" si="8"/>
        <v>1.7519752662315514E-2</v>
      </c>
      <c r="I8">
        <f t="shared" si="9"/>
        <v>0.96358639642735333</v>
      </c>
      <c r="J8">
        <f t="shared" si="10"/>
        <v>3.6413603572646669E-2</v>
      </c>
      <c r="L8">
        <f t="shared" si="0"/>
        <v>55.980769230769241</v>
      </c>
      <c r="M8" s="2">
        <f t="shared" si="1"/>
        <v>56</v>
      </c>
      <c r="N8">
        <f t="shared" si="2"/>
        <v>1</v>
      </c>
      <c r="O8">
        <f t="shared" si="3"/>
        <v>0</v>
      </c>
      <c r="P8">
        <f t="shared" si="4"/>
        <v>0</v>
      </c>
    </row>
    <row r="9" spans="1:16" x14ac:dyDescent="0.25">
      <c r="A9">
        <v>60</v>
      </c>
      <c r="B9">
        <v>0.60193399999999997</v>
      </c>
      <c r="C9">
        <v>60</v>
      </c>
      <c r="E9">
        <f t="shared" si="5"/>
        <v>240</v>
      </c>
      <c r="F9">
        <f t="shared" si="6"/>
        <v>0.25</v>
      </c>
      <c r="G9">
        <f t="shared" si="7"/>
        <v>-8.5851648351620291E-5</v>
      </c>
      <c r="H9">
        <f t="shared" si="8"/>
        <v>-3.4352456200607113E-4</v>
      </c>
      <c r="I9">
        <f t="shared" si="9"/>
        <v>-2.0611473720364266E-2</v>
      </c>
      <c r="J9">
        <f t="shared" si="10"/>
        <v>1.0206114737203642</v>
      </c>
      <c r="L9">
        <f t="shared" si="0"/>
        <v>59.979395604395613</v>
      </c>
      <c r="M9" s="2">
        <f t="shared" si="1"/>
        <v>60</v>
      </c>
      <c r="N9">
        <f t="shared" si="2"/>
        <v>0</v>
      </c>
      <c r="O9">
        <f t="shared" si="3"/>
        <v>0</v>
      </c>
      <c r="P9">
        <f t="shared" si="4"/>
        <v>0</v>
      </c>
    </row>
    <row r="10" spans="1:16" x14ac:dyDescent="0.25">
      <c r="A10">
        <v>65</v>
      </c>
      <c r="B10">
        <v>0.65200199999999997</v>
      </c>
      <c r="C10">
        <v>66</v>
      </c>
      <c r="E10">
        <f t="shared" si="5"/>
        <v>260</v>
      </c>
      <c r="F10">
        <f t="shared" si="6"/>
        <v>0.25</v>
      </c>
      <c r="G10">
        <f t="shared" si="7"/>
        <v>-8.5851648351620291E-5</v>
      </c>
      <c r="H10">
        <f t="shared" si="8"/>
        <v>-3.4352456200607113E-4</v>
      </c>
      <c r="I10">
        <f t="shared" si="9"/>
        <v>-2.2329096530394624E-2</v>
      </c>
      <c r="J10">
        <f t="shared" si="10"/>
        <v>1.0223290965303946</v>
      </c>
      <c r="L10">
        <f t="shared" si="0"/>
        <v>64.977678571428584</v>
      </c>
      <c r="M10" s="2">
        <f t="shared" si="1"/>
        <v>65</v>
      </c>
      <c r="N10">
        <f t="shared" si="2"/>
        <v>0</v>
      </c>
      <c r="O10">
        <f t="shared" si="3"/>
        <v>-1</v>
      </c>
      <c r="P10">
        <f t="shared" si="4"/>
        <v>-1.5151515151515152E-2</v>
      </c>
    </row>
    <row r="11" spans="1:16" x14ac:dyDescent="0.25">
      <c r="A11">
        <v>70</v>
      </c>
      <c r="B11">
        <v>0.70206999999999997</v>
      </c>
      <c r="C11">
        <v>72</v>
      </c>
      <c r="E11">
        <f t="shared" si="5"/>
        <v>280</v>
      </c>
      <c r="F11">
        <f t="shared" si="6"/>
        <v>0.25</v>
      </c>
      <c r="G11">
        <f t="shared" si="7"/>
        <v>-8.5851648351620291E-5</v>
      </c>
      <c r="H11">
        <f t="shared" si="8"/>
        <v>-3.4352456200607113E-4</v>
      </c>
      <c r="I11">
        <f t="shared" si="9"/>
        <v>-2.4046719340424978E-2</v>
      </c>
      <c r="J11">
        <f t="shared" si="10"/>
        <v>1.024046719340425</v>
      </c>
      <c r="L11">
        <f t="shared" si="0"/>
        <v>69.975961538461547</v>
      </c>
      <c r="M11" s="2">
        <f t="shared" si="1"/>
        <v>70</v>
      </c>
      <c r="N11">
        <f t="shared" si="2"/>
        <v>0</v>
      </c>
      <c r="O11">
        <f t="shared" si="3"/>
        <v>-2</v>
      </c>
      <c r="P11">
        <f t="shared" si="4"/>
        <v>-2.7777777777777776E-2</v>
      </c>
    </row>
    <row r="12" spans="1:16" x14ac:dyDescent="0.25">
      <c r="A12">
        <v>75</v>
      </c>
      <c r="B12">
        <v>0.75213700000000006</v>
      </c>
      <c r="C12">
        <v>76</v>
      </c>
      <c r="E12">
        <f t="shared" si="5"/>
        <v>300</v>
      </c>
      <c r="F12">
        <f t="shared" si="6"/>
        <v>0.25</v>
      </c>
      <c r="G12">
        <f t="shared" si="7"/>
        <v>-8.5851648351620291E-5</v>
      </c>
      <c r="H12">
        <f t="shared" si="8"/>
        <v>-3.4352456200607113E-4</v>
      </c>
      <c r="I12">
        <f t="shared" si="9"/>
        <v>-2.5764342150455335E-2</v>
      </c>
      <c r="J12">
        <f t="shared" si="10"/>
        <v>1.0257643421504554</v>
      </c>
      <c r="L12">
        <f t="shared" si="0"/>
        <v>74.974244505494511</v>
      </c>
      <c r="M12" s="2">
        <f t="shared" si="1"/>
        <v>75</v>
      </c>
      <c r="N12">
        <f t="shared" si="2"/>
        <v>0</v>
      </c>
      <c r="O12">
        <f t="shared" si="3"/>
        <v>-1</v>
      </c>
      <c r="P12">
        <f t="shared" si="4"/>
        <v>-1.3157894736842105E-2</v>
      </c>
    </row>
    <row r="13" spans="1:16" x14ac:dyDescent="0.25">
      <c r="A13">
        <v>80</v>
      </c>
      <c r="B13">
        <v>0.80220499999999995</v>
      </c>
      <c r="C13">
        <v>82</v>
      </c>
      <c r="E13">
        <f t="shared" si="5"/>
        <v>320</v>
      </c>
      <c r="F13">
        <f t="shared" si="6"/>
        <v>0.25</v>
      </c>
      <c r="G13">
        <f t="shared" si="7"/>
        <v>-8.5851648351620291E-5</v>
      </c>
      <c r="H13">
        <f t="shared" si="8"/>
        <v>-3.4352456200607113E-4</v>
      </c>
      <c r="I13">
        <f t="shared" si="9"/>
        <v>-2.7481964960485689E-2</v>
      </c>
      <c r="J13">
        <f t="shared" si="10"/>
        <v>1.0274819649604856</v>
      </c>
      <c r="L13">
        <f t="shared" si="0"/>
        <v>79.972527472527474</v>
      </c>
      <c r="M13" s="2">
        <f t="shared" si="1"/>
        <v>80</v>
      </c>
      <c r="N13">
        <f t="shared" si="2"/>
        <v>0</v>
      </c>
      <c r="O13">
        <f t="shared" si="3"/>
        <v>-2</v>
      </c>
      <c r="P13">
        <f t="shared" si="4"/>
        <v>-2.4390243902439025E-2</v>
      </c>
    </row>
    <row r="14" spans="1:16" x14ac:dyDescent="0.25">
      <c r="A14">
        <v>85</v>
      </c>
      <c r="B14">
        <v>0.85227200000000003</v>
      </c>
      <c r="C14">
        <v>86</v>
      </c>
      <c r="E14">
        <f t="shared" si="5"/>
        <v>340</v>
      </c>
      <c r="F14">
        <f t="shared" si="6"/>
        <v>0.25</v>
      </c>
      <c r="G14">
        <f t="shared" si="7"/>
        <v>-8.5851648351620291E-5</v>
      </c>
      <c r="H14">
        <f t="shared" si="8"/>
        <v>-3.4352456200607113E-4</v>
      </c>
      <c r="I14">
        <f t="shared" si="9"/>
        <v>-2.9199587770516046E-2</v>
      </c>
      <c r="J14">
        <f t="shared" si="10"/>
        <v>1.029199587770516</v>
      </c>
      <c r="L14">
        <f t="shared" si="0"/>
        <v>84.970810439560452</v>
      </c>
      <c r="M14" s="2">
        <f t="shared" si="1"/>
        <v>85</v>
      </c>
      <c r="N14">
        <f t="shared" si="2"/>
        <v>0</v>
      </c>
      <c r="O14">
        <f t="shared" si="3"/>
        <v>-1</v>
      </c>
      <c r="P14">
        <f t="shared" si="4"/>
        <v>-1.1627906976744186E-2</v>
      </c>
    </row>
    <row r="15" spans="1:16" x14ac:dyDescent="0.25">
      <c r="A15">
        <v>90</v>
      </c>
      <c r="B15">
        <v>0.90234000000000003</v>
      </c>
      <c r="C15">
        <v>92</v>
      </c>
      <c r="E15">
        <f t="shared" si="5"/>
        <v>360</v>
      </c>
      <c r="F15">
        <f t="shared" si="6"/>
        <v>0.25</v>
      </c>
      <c r="G15">
        <f t="shared" si="7"/>
        <v>-8.5851648351620291E-5</v>
      </c>
      <c r="H15">
        <f t="shared" si="8"/>
        <v>-3.4352456200607113E-4</v>
      </c>
      <c r="I15">
        <f t="shared" si="9"/>
        <v>-3.0917210580546403E-2</v>
      </c>
      <c r="J15">
        <f>1-I15</f>
        <v>1.0309172105805464</v>
      </c>
      <c r="L15">
        <f t="shared" si="0"/>
        <v>89.969093406593416</v>
      </c>
      <c r="M15" s="2">
        <f t="shared" si="1"/>
        <v>90</v>
      </c>
      <c r="N15">
        <f t="shared" si="2"/>
        <v>0</v>
      </c>
      <c r="O15">
        <f t="shared" si="3"/>
        <v>-2</v>
      </c>
      <c r="P15">
        <f t="shared" si="4"/>
        <v>-2.1739130434782608E-2</v>
      </c>
    </row>
    <row r="16" spans="1:16" x14ac:dyDescent="0.25">
      <c r="A16">
        <v>95</v>
      </c>
      <c r="B16">
        <v>0.952407</v>
      </c>
      <c r="C16">
        <v>96</v>
      </c>
      <c r="E16">
        <f t="shared" si="5"/>
        <v>380</v>
      </c>
      <c r="F16">
        <f t="shared" si="6"/>
        <v>0.25</v>
      </c>
      <c r="G16">
        <f t="shared" si="7"/>
        <v>-8.5851648351620291E-5</v>
      </c>
      <c r="H16">
        <f t="shared" si="8"/>
        <v>-3.4352456200607113E-4</v>
      </c>
      <c r="I16">
        <f t="shared" si="9"/>
        <v>-3.263483339057676E-2</v>
      </c>
      <c r="J16">
        <f t="shared" si="10"/>
        <v>1.0326348333905768</v>
      </c>
      <c r="L16">
        <f t="shared" si="0"/>
        <v>94.967376373626379</v>
      </c>
      <c r="M16" s="2">
        <f t="shared" si="1"/>
        <v>95</v>
      </c>
      <c r="N16">
        <f t="shared" si="2"/>
        <v>0</v>
      </c>
      <c r="O16">
        <f t="shared" si="3"/>
        <v>-1</v>
      </c>
      <c r="P16">
        <f t="shared" si="4"/>
        <v>-1.0416666666666666E-2</v>
      </c>
    </row>
    <row r="17" spans="1:16" x14ac:dyDescent="0.25">
      <c r="A17">
        <v>98</v>
      </c>
      <c r="B17">
        <v>0.98244799999999999</v>
      </c>
      <c r="C17">
        <v>100</v>
      </c>
      <c r="E17">
        <f t="shared" si="5"/>
        <v>392</v>
      </c>
      <c r="F17">
        <f t="shared" si="6"/>
        <v>0.25</v>
      </c>
      <c r="G17">
        <f t="shared" si="7"/>
        <v>-8.5851648351620291E-5</v>
      </c>
      <c r="H17">
        <f t="shared" si="8"/>
        <v>-3.4352456200607113E-4</v>
      </c>
      <c r="I17">
        <f t="shared" si="9"/>
        <v>-3.3665407076594968E-2</v>
      </c>
      <c r="J17">
        <f t="shared" si="10"/>
        <v>1.0336654070765949</v>
      </c>
      <c r="L17">
        <f t="shared" si="0"/>
        <v>97.96634615384616</v>
      </c>
      <c r="M17" s="2">
        <f t="shared" si="1"/>
        <v>98</v>
      </c>
      <c r="N17">
        <f t="shared" si="2"/>
        <v>0</v>
      </c>
      <c r="O17">
        <f t="shared" si="3"/>
        <v>-2</v>
      </c>
      <c r="P17">
        <f t="shared" si="4"/>
        <v>-0.02</v>
      </c>
    </row>
    <row r="18" spans="1:16" x14ac:dyDescent="0.25">
      <c r="A18">
        <v>50</v>
      </c>
      <c r="B18">
        <v>0.501799</v>
      </c>
      <c r="C18">
        <v>50</v>
      </c>
      <c r="E18">
        <f t="shared" ref="E18:E53" si="11">_xlfn.FLOOR.MATH( ((B18*$E$1*1000)),1,)</f>
        <v>200</v>
      </c>
      <c r="F18">
        <f t="shared" ref="F18" si="12">A18/E18</f>
        <v>0.25</v>
      </c>
      <c r="G18">
        <f t="shared" si="7"/>
        <v>-8.5851648351620291E-5</v>
      </c>
      <c r="H18">
        <f t="shared" si="8"/>
        <v>-3.4352456200607113E-4</v>
      </c>
      <c r="I18">
        <f t="shared" ref="I18:I53" si="13">H18*A18</f>
        <v>-1.7176228100303555E-2</v>
      </c>
      <c r="J18">
        <f t="shared" ref="J18" si="14">1-I18</f>
        <v>1.0171762281003036</v>
      </c>
      <c r="L18">
        <f t="shared" ref="L18:L52" si="15">$L$54 * E18</f>
        <v>49.982829670329679</v>
      </c>
      <c r="M18" s="2">
        <f t="shared" ref="M18:M52" si="16">_xlfn.FLOOR.MATH( L18+$L$55,1,)</f>
        <v>50</v>
      </c>
      <c r="N18">
        <f t="shared" ref="N18" si="17">M18-A18</f>
        <v>0</v>
      </c>
      <c r="O18">
        <f t="shared" ref="O18:O38" si="18">M18-C18</f>
        <v>0</v>
      </c>
      <c r="P18">
        <f t="shared" ref="P18:P37" si="19">O18/C18</f>
        <v>0</v>
      </c>
    </row>
    <row r="19" spans="1:16" x14ac:dyDescent="0.25">
      <c r="A19">
        <f>A18+1</f>
        <v>51</v>
      </c>
      <c r="B19">
        <v>0.51181299999999996</v>
      </c>
      <c r="C19">
        <v>52</v>
      </c>
      <c r="E19">
        <f t="shared" si="11"/>
        <v>204</v>
      </c>
      <c r="F19">
        <f t="shared" ref="F19:F39" si="20">A19/E19</f>
        <v>0.25</v>
      </c>
      <c r="G19">
        <f t="shared" si="7"/>
        <v>-8.5851648351620291E-5</v>
      </c>
      <c r="H19">
        <f t="shared" si="8"/>
        <v>-3.4352456200607113E-4</v>
      </c>
      <c r="I19">
        <f t="shared" si="13"/>
        <v>-1.7519752662309627E-2</v>
      </c>
      <c r="J19">
        <f t="shared" ref="J19:J39" si="21">1-I19</f>
        <v>1.0175197526623097</v>
      </c>
      <c r="L19">
        <f t="shared" si="15"/>
        <v>50.98248626373627</v>
      </c>
      <c r="M19" s="2">
        <f t="shared" si="16"/>
        <v>51</v>
      </c>
      <c r="N19">
        <f t="shared" ref="N19:N39" si="22">M19-A19</f>
        <v>0</v>
      </c>
      <c r="O19">
        <f t="shared" si="18"/>
        <v>-1</v>
      </c>
      <c r="P19">
        <f t="shared" si="19"/>
        <v>-1.9230769230769232E-2</v>
      </c>
    </row>
    <row r="20" spans="1:16" x14ac:dyDescent="0.25">
      <c r="A20">
        <f t="shared" ref="A20:A39" si="23">A19+1</f>
        <v>52</v>
      </c>
      <c r="B20">
        <v>0.52182600000000001</v>
      </c>
      <c r="C20">
        <v>52</v>
      </c>
      <c r="E20">
        <f t="shared" si="11"/>
        <v>208</v>
      </c>
      <c r="F20">
        <f t="shared" si="20"/>
        <v>0.25</v>
      </c>
      <c r="G20">
        <f t="shared" si="7"/>
        <v>-8.5851648351620291E-5</v>
      </c>
      <c r="H20">
        <f t="shared" si="8"/>
        <v>-3.4352456200607113E-4</v>
      </c>
      <c r="I20">
        <f t="shared" si="13"/>
        <v>-1.7863277224315698E-2</v>
      </c>
      <c r="J20">
        <f t="shared" si="21"/>
        <v>1.0178632772243157</v>
      </c>
      <c r="L20">
        <f t="shared" si="15"/>
        <v>51.982142857142861</v>
      </c>
      <c r="M20" s="2">
        <f t="shared" si="16"/>
        <v>52</v>
      </c>
      <c r="N20">
        <f t="shared" si="22"/>
        <v>0</v>
      </c>
      <c r="O20">
        <f t="shared" si="18"/>
        <v>0</v>
      </c>
      <c r="P20">
        <f t="shared" si="19"/>
        <v>0</v>
      </c>
    </row>
    <row r="21" spans="1:16" x14ac:dyDescent="0.25">
      <c r="A21">
        <f t="shared" si="23"/>
        <v>53</v>
      </c>
      <c r="B21">
        <v>0.53183999999999998</v>
      </c>
      <c r="C21">
        <v>54</v>
      </c>
      <c r="E21">
        <f t="shared" si="11"/>
        <v>212</v>
      </c>
      <c r="F21">
        <f t="shared" si="20"/>
        <v>0.25</v>
      </c>
      <c r="G21">
        <f t="shared" si="7"/>
        <v>-8.5851648351620291E-5</v>
      </c>
      <c r="H21">
        <f t="shared" si="8"/>
        <v>-3.4352456200607113E-4</v>
      </c>
      <c r="I21">
        <f t="shared" si="13"/>
        <v>-1.820680178632177E-2</v>
      </c>
      <c r="J21">
        <f t="shared" si="21"/>
        <v>1.0182068017863217</v>
      </c>
      <c r="L21">
        <f t="shared" si="15"/>
        <v>52.98179945054946</v>
      </c>
      <c r="M21" s="2">
        <f t="shared" si="16"/>
        <v>53</v>
      </c>
      <c r="N21">
        <f t="shared" si="22"/>
        <v>0</v>
      </c>
      <c r="O21">
        <f t="shared" si="18"/>
        <v>-1</v>
      </c>
      <c r="P21">
        <f t="shared" si="19"/>
        <v>-1.8518518518518517E-2</v>
      </c>
    </row>
    <row r="22" spans="1:16" x14ac:dyDescent="0.25">
      <c r="A22">
        <f t="shared" si="23"/>
        <v>54</v>
      </c>
      <c r="B22">
        <v>0.54185300000000003</v>
      </c>
      <c r="C22">
        <v>54</v>
      </c>
      <c r="E22">
        <f t="shared" si="11"/>
        <v>216</v>
      </c>
      <c r="F22">
        <f t="shared" si="20"/>
        <v>0.25</v>
      </c>
      <c r="G22">
        <f t="shared" si="7"/>
        <v>-8.5851648351620291E-5</v>
      </c>
      <c r="H22">
        <f t="shared" si="8"/>
        <v>-3.4352456200607113E-4</v>
      </c>
      <c r="I22">
        <f t="shared" si="13"/>
        <v>-1.8550326348327841E-2</v>
      </c>
      <c r="J22">
        <f t="shared" si="21"/>
        <v>1.0185503263483278</v>
      </c>
      <c r="L22">
        <f t="shared" si="15"/>
        <v>53.981456043956051</v>
      </c>
      <c r="M22" s="2">
        <f t="shared" si="16"/>
        <v>54</v>
      </c>
      <c r="N22">
        <f t="shared" si="22"/>
        <v>0</v>
      </c>
      <c r="O22">
        <f t="shared" si="18"/>
        <v>0</v>
      </c>
      <c r="P22">
        <f t="shared" si="19"/>
        <v>0</v>
      </c>
    </row>
    <row r="23" spans="1:16" x14ac:dyDescent="0.25">
      <c r="A23">
        <f t="shared" si="23"/>
        <v>55</v>
      </c>
      <c r="B23">
        <v>0.551867</v>
      </c>
      <c r="C23">
        <v>56</v>
      </c>
      <c r="E23">
        <f t="shared" si="11"/>
        <v>220</v>
      </c>
      <c r="F23">
        <f t="shared" si="20"/>
        <v>0.25</v>
      </c>
      <c r="G23">
        <f t="shared" si="7"/>
        <v>-8.5851648351620291E-5</v>
      </c>
      <c r="H23">
        <f t="shared" si="8"/>
        <v>-3.4352456200607113E-4</v>
      </c>
      <c r="I23">
        <f t="shared" si="13"/>
        <v>-1.8893850910333913E-2</v>
      </c>
      <c r="J23">
        <f t="shared" si="21"/>
        <v>1.018893850910334</v>
      </c>
      <c r="L23">
        <f t="shared" si="15"/>
        <v>54.981112637362642</v>
      </c>
      <c r="M23" s="2">
        <f t="shared" si="16"/>
        <v>55</v>
      </c>
      <c r="N23">
        <f t="shared" si="22"/>
        <v>0</v>
      </c>
      <c r="O23">
        <f t="shared" si="18"/>
        <v>-1</v>
      </c>
      <c r="P23">
        <f t="shared" si="19"/>
        <v>-1.7857142857142856E-2</v>
      </c>
    </row>
    <row r="24" spans="1:16" x14ac:dyDescent="0.25">
      <c r="A24">
        <f t="shared" si="23"/>
        <v>56</v>
      </c>
      <c r="B24">
        <v>0.56188000000000005</v>
      </c>
      <c r="C24">
        <v>56</v>
      </c>
      <c r="E24">
        <f t="shared" si="11"/>
        <v>224</v>
      </c>
      <c r="F24">
        <f t="shared" si="20"/>
        <v>0.25</v>
      </c>
      <c r="G24">
        <f t="shared" si="7"/>
        <v>-8.5851648351620291E-5</v>
      </c>
      <c r="H24">
        <f t="shared" si="8"/>
        <v>-3.4352456200607113E-4</v>
      </c>
      <c r="I24">
        <f t="shared" si="13"/>
        <v>-1.9237375472339984E-2</v>
      </c>
      <c r="J24">
        <f t="shared" si="21"/>
        <v>1.0192373754723401</v>
      </c>
      <c r="L24">
        <f t="shared" si="15"/>
        <v>55.980769230769241</v>
      </c>
      <c r="M24" s="2">
        <f t="shared" si="16"/>
        <v>56</v>
      </c>
      <c r="N24">
        <f t="shared" si="22"/>
        <v>0</v>
      </c>
      <c r="O24">
        <f t="shared" si="18"/>
        <v>0</v>
      </c>
      <c r="P24">
        <f t="shared" si="19"/>
        <v>0</v>
      </c>
    </row>
    <row r="25" spans="1:16" x14ac:dyDescent="0.25">
      <c r="A25">
        <f t="shared" si="23"/>
        <v>57</v>
      </c>
      <c r="B25">
        <v>0.57189400000000001</v>
      </c>
      <c r="C25">
        <v>58</v>
      </c>
      <c r="E25">
        <f t="shared" si="11"/>
        <v>228</v>
      </c>
      <c r="F25">
        <f t="shared" si="20"/>
        <v>0.25</v>
      </c>
      <c r="G25">
        <f t="shared" si="7"/>
        <v>-8.5851648351620291E-5</v>
      </c>
      <c r="H25">
        <f t="shared" si="8"/>
        <v>-3.4352456200607113E-4</v>
      </c>
      <c r="I25">
        <f t="shared" si="13"/>
        <v>-1.9580900034346056E-2</v>
      </c>
      <c r="J25">
        <f t="shared" si="21"/>
        <v>1.0195809000343461</v>
      </c>
      <c r="L25">
        <f t="shared" si="15"/>
        <v>56.980425824175832</v>
      </c>
      <c r="M25" s="2">
        <f t="shared" si="16"/>
        <v>57</v>
      </c>
      <c r="N25">
        <f t="shared" si="22"/>
        <v>0</v>
      </c>
      <c r="O25">
        <f t="shared" si="18"/>
        <v>-1</v>
      </c>
      <c r="P25">
        <f t="shared" si="19"/>
        <v>-1.7241379310344827E-2</v>
      </c>
    </row>
    <row r="26" spans="1:16" x14ac:dyDescent="0.25">
      <c r="A26">
        <f t="shared" si="23"/>
        <v>58</v>
      </c>
      <c r="B26">
        <v>0.58190699999999995</v>
      </c>
      <c r="C26">
        <v>58</v>
      </c>
      <c r="E26">
        <f t="shared" si="11"/>
        <v>232</v>
      </c>
      <c r="F26">
        <f t="shared" si="20"/>
        <v>0.25</v>
      </c>
      <c r="G26">
        <f t="shared" si="7"/>
        <v>-8.5851648351620291E-5</v>
      </c>
      <c r="H26">
        <f t="shared" si="8"/>
        <v>-3.4352456200607113E-4</v>
      </c>
      <c r="I26">
        <f t="shared" si="13"/>
        <v>-1.9924424596352127E-2</v>
      </c>
      <c r="J26">
        <f t="shared" si="21"/>
        <v>1.0199244245963521</v>
      </c>
      <c r="L26">
        <f t="shared" si="15"/>
        <v>57.980082417582423</v>
      </c>
      <c r="M26" s="2">
        <f t="shared" si="16"/>
        <v>58</v>
      </c>
      <c r="N26">
        <f t="shared" si="22"/>
        <v>0</v>
      </c>
      <c r="O26">
        <f t="shared" si="18"/>
        <v>0</v>
      </c>
      <c r="P26">
        <f t="shared" si="19"/>
        <v>0</v>
      </c>
    </row>
    <row r="27" spans="1:16" x14ac:dyDescent="0.25">
      <c r="A27">
        <f t="shared" si="23"/>
        <v>59</v>
      </c>
      <c r="B27">
        <v>0.59192100000000003</v>
      </c>
      <c r="C27">
        <v>60</v>
      </c>
      <c r="E27">
        <f t="shared" si="11"/>
        <v>236</v>
      </c>
      <c r="F27">
        <f t="shared" si="20"/>
        <v>0.25</v>
      </c>
      <c r="G27">
        <f t="shared" si="7"/>
        <v>-8.5851648351620291E-5</v>
      </c>
      <c r="H27">
        <f t="shared" si="8"/>
        <v>-3.4352456200607113E-4</v>
      </c>
      <c r="I27">
        <f t="shared" si="13"/>
        <v>-2.0267949158358195E-2</v>
      </c>
      <c r="J27">
        <f t="shared" si="21"/>
        <v>1.0202679491583582</v>
      </c>
      <c r="L27">
        <f t="shared" si="15"/>
        <v>58.979739010989015</v>
      </c>
      <c r="M27" s="2">
        <f t="shared" si="16"/>
        <v>59</v>
      </c>
      <c r="N27">
        <f t="shared" si="22"/>
        <v>0</v>
      </c>
      <c r="O27">
        <f t="shared" si="18"/>
        <v>-1</v>
      </c>
      <c r="P27">
        <f t="shared" si="19"/>
        <v>-1.6666666666666666E-2</v>
      </c>
    </row>
    <row r="28" spans="1:16" x14ac:dyDescent="0.25">
      <c r="A28">
        <f t="shared" si="23"/>
        <v>60</v>
      </c>
      <c r="B28">
        <v>0.60193399999999997</v>
      </c>
      <c r="C28">
        <v>60</v>
      </c>
      <c r="E28">
        <f t="shared" si="11"/>
        <v>240</v>
      </c>
      <c r="F28">
        <f t="shared" si="20"/>
        <v>0.25</v>
      </c>
      <c r="G28">
        <f t="shared" si="7"/>
        <v>-8.5851648351620291E-5</v>
      </c>
      <c r="H28">
        <f t="shared" si="8"/>
        <v>-3.4352456200607113E-4</v>
      </c>
      <c r="I28">
        <f t="shared" si="13"/>
        <v>-2.0611473720364266E-2</v>
      </c>
      <c r="J28">
        <f t="shared" si="21"/>
        <v>1.0206114737203642</v>
      </c>
      <c r="L28">
        <f t="shared" si="15"/>
        <v>59.979395604395613</v>
      </c>
      <c r="M28" s="2">
        <f t="shared" si="16"/>
        <v>60</v>
      </c>
      <c r="N28">
        <f t="shared" si="22"/>
        <v>0</v>
      </c>
      <c r="O28">
        <f t="shared" si="18"/>
        <v>0</v>
      </c>
      <c r="P28">
        <f t="shared" si="19"/>
        <v>0</v>
      </c>
    </row>
    <row r="29" spans="1:16" x14ac:dyDescent="0.25">
      <c r="A29">
        <f t="shared" si="23"/>
        <v>61</v>
      </c>
      <c r="B29">
        <v>0.61194800000000005</v>
      </c>
      <c r="C29">
        <v>62</v>
      </c>
      <c r="E29">
        <f t="shared" si="11"/>
        <v>244</v>
      </c>
      <c r="F29">
        <f t="shared" si="20"/>
        <v>0.25</v>
      </c>
      <c r="G29">
        <f t="shared" si="7"/>
        <v>-8.5851648351620291E-5</v>
      </c>
      <c r="H29">
        <f t="shared" si="8"/>
        <v>-3.4352456200607113E-4</v>
      </c>
      <c r="I29">
        <f t="shared" si="13"/>
        <v>-2.0954998282370338E-2</v>
      </c>
      <c r="J29">
        <f t="shared" si="21"/>
        <v>1.0209549982823702</v>
      </c>
      <c r="L29">
        <f t="shared" si="15"/>
        <v>60.979052197802204</v>
      </c>
      <c r="M29" s="2">
        <f t="shared" si="16"/>
        <v>61</v>
      </c>
      <c r="N29">
        <f t="shared" si="22"/>
        <v>0</v>
      </c>
      <c r="O29">
        <f t="shared" si="18"/>
        <v>-1</v>
      </c>
      <c r="P29">
        <f t="shared" si="19"/>
        <v>-1.6129032258064516E-2</v>
      </c>
    </row>
    <row r="30" spans="1:16" x14ac:dyDescent="0.25">
      <c r="A30">
        <f t="shared" si="23"/>
        <v>62</v>
      </c>
      <c r="B30">
        <v>0.62196200000000001</v>
      </c>
      <c r="C30">
        <v>62</v>
      </c>
      <c r="E30">
        <f t="shared" si="11"/>
        <v>248</v>
      </c>
      <c r="F30">
        <f t="shared" si="20"/>
        <v>0.25</v>
      </c>
      <c r="G30">
        <f t="shared" si="7"/>
        <v>-8.5851648351620291E-5</v>
      </c>
      <c r="H30">
        <f t="shared" si="8"/>
        <v>-3.4352456200607113E-4</v>
      </c>
      <c r="I30">
        <f t="shared" si="13"/>
        <v>-2.1298522844376409E-2</v>
      </c>
      <c r="J30">
        <f t="shared" si="21"/>
        <v>1.0212985228443765</v>
      </c>
      <c r="L30">
        <f t="shared" si="15"/>
        <v>61.978708791208796</v>
      </c>
      <c r="M30" s="2">
        <f t="shared" si="16"/>
        <v>62</v>
      </c>
      <c r="N30">
        <f t="shared" si="22"/>
        <v>0</v>
      </c>
      <c r="O30">
        <f t="shared" si="18"/>
        <v>0</v>
      </c>
      <c r="P30">
        <f t="shared" si="19"/>
        <v>0</v>
      </c>
    </row>
    <row r="31" spans="1:16" x14ac:dyDescent="0.25">
      <c r="A31">
        <f t="shared" si="23"/>
        <v>63</v>
      </c>
      <c r="B31">
        <v>0.63197499999999995</v>
      </c>
      <c r="C31">
        <v>64</v>
      </c>
      <c r="E31">
        <f t="shared" si="11"/>
        <v>252</v>
      </c>
      <c r="F31">
        <f t="shared" si="20"/>
        <v>0.25</v>
      </c>
      <c r="G31">
        <f t="shared" si="7"/>
        <v>-8.5851648351620291E-5</v>
      </c>
      <c r="H31">
        <f t="shared" si="8"/>
        <v>-3.4352456200607113E-4</v>
      </c>
      <c r="I31">
        <f t="shared" si="13"/>
        <v>-2.1642047406382481E-2</v>
      </c>
      <c r="J31">
        <f t="shared" si="21"/>
        <v>1.0216420474063825</v>
      </c>
      <c r="L31">
        <f t="shared" si="15"/>
        <v>62.978365384615394</v>
      </c>
      <c r="M31" s="2">
        <f t="shared" si="16"/>
        <v>63</v>
      </c>
      <c r="N31">
        <f t="shared" si="22"/>
        <v>0</v>
      </c>
      <c r="O31">
        <f t="shared" si="18"/>
        <v>-1</v>
      </c>
      <c r="P31">
        <f t="shared" si="19"/>
        <v>-1.5625E-2</v>
      </c>
    </row>
    <row r="32" spans="1:16" x14ac:dyDescent="0.25">
      <c r="A32">
        <f t="shared" si="23"/>
        <v>64</v>
      </c>
      <c r="B32">
        <v>0.641988</v>
      </c>
      <c r="C32">
        <v>64</v>
      </c>
      <c r="E32">
        <f t="shared" si="11"/>
        <v>256</v>
      </c>
      <c r="F32">
        <f t="shared" si="20"/>
        <v>0.25</v>
      </c>
      <c r="G32">
        <f t="shared" si="7"/>
        <v>-8.5851648351620291E-5</v>
      </c>
      <c r="H32">
        <f t="shared" si="8"/>
        <v>-3.4352456200607113E-4</v>
      </c>
      <c r="I32">
        <f t="shared" si="13"/>
        <v>-2.1985571968388552E-2</v>
      </c>
      <c r="J32">
        <f t="shared" si="21"/>
        <v>1.0219855719683886</v>
      </c>
      <c r="L32">
        <f t="shared" si="15"/>
        <v>63.978021978021985</v>
      </c>
      <c r="M32" s="2">
        <f t="shared" si="16"/>
        <v>64</v>
      </c>
      <c r="N32">
        <f t="shared" si="22"/>
        <v>0</v>
      </c>
      <c r="O32">
        <f t="shared" si="18"/>
        <v>0</v>
      </c>
      <c r="P32">
        <f t="shared" si="19"/>
        <v>0</v>
      </c>
    </row>
    <row r="33" spans="1:16" x14ac:dyDescent="0.25">
      <c r="A33">
        <f t="shared" si="23"/>
        <v>65</v>
      </c>
      <c r="B33">
        <v>0.65200199999999997</v>
      </c>
      <c r="C33">
        <v>66</v>
      </c>
      <c r="E33">
        <f t="shared" si="11"/>
        <v>260</v>
      </c>
      <c r="F33">
        <f t="shared" si="20"/>
        <v>0.25</v>
      </c>
      <c r="G33">
        <f t="shared" si="7"/>
        <v>-8.5851648351620291E-5</v>
      </c>
      <c r="H33">
        <f t="shared" si="8"/>
        <v>-3.4352456200607113E-4</v>
      </c>
      <c r="I33">
        <f t="shared" si="13"/>
        <v>-2.2329096530394624E-2</v>
      </c>
      <c r="J33">
        <f t="shared" si="21"/>
        <v>1.0223290965303946</v>
      </c>
      <c r="L33">
        <f t="shared" si="15"/>
        <v>64.977678571428584</v>
      </c>
      <c r="M33" s="2">
        <f t="shared" si="16"/>
        <v>65</v>
      </c>
      <c r="N33">
        <f t="shared" si="22"/>
        <v>0</v>
      </c>
      <c r="O33">
        <f t="shared" si="18"/>
        <v>-1</v>
      </c>
      <c r="P33">
        <f t="shared" si="19"/>
        <v>-1.5151515151515152E-2</v>
      </c>
    </row>
    <row r="34" spans="1:16" x14ac:dyDescent="0.25">
      <c r="A34">
        <f t="shared" si="23"/>
        <v>66</v>
      </c>
      <c r="B34">
        <v>0.66201600000000005</v>
      </c>
      <c r="C34">
        <v>68</v>
      </c>
      <c r="E34">
        <f t="shared" si="11"/>
        <v>264</v>
      </c>
      <c r="F34">
        <f t="shared" si="20"/>
        <v>0.25</v>
      </c>
      <c r="G34">
        <f t="shared" si="7"/>
        <v>-8.5851648351620291E-5</v>
      </c>
      <c r="H34">
        <f t="shared" si="8"/>
        <v>-3.4352456200607113E-4</v>
      </c>
      <c r="I34">
        <f t="shared" si="13"/>
        <v>-2.2672621092400695E-2</v>
      </c>
      <c r="J34">
        <f t="shared" si="21"/>
        <v>1.0226726210924006</v>
      </c>
      <c r="L34">
        <f t="shared" si="15"/>
        <v>65.977335164835168</v>
      </c>
      <c r="M34" s="2">
        <f t="shared" si="16"/>
        <v>66</v>
      </c>
      <c r="N34">
        <f t="shared" si="22"/>
        <v>0</v>
      </c>
      <c r="O34">
        <f t="shared" si="18"/>
        <v>-2</v>
      </c>
      <c r="P34">
        <f t="shared" si="19"/>
        <v>-2.9411764705882353E-2</v>
      </c>
    </row>
    <row r="35" spans="1:16" x14ac:dyDescent="0.25">
      <c r="A35">
        <f t="shared" si="23"/>
        <v>67</v>
      </c>
      <c r="B35">
        <v>0.67202899999999999</v>
      </c>
      <c r="C35">
        <v>68</v>
      </c>
      <c r="E35">
        <f t="shared" si="11"/>
        <v>268</v>
      </c>
      <c r="F35">
        <f t="shared" si="20"/>
        <v>0.25</v>
      </c>
      <c r="G35">
        <f t="shared" si="7"/>
        <v>-8.5851648351620291E-5</v>
      </c>
      <c r="H35">
        <f t="shared" si="8"/>
        <v>-3.4352456200607113E-4</v>
      </c>
      <c r="I35">
        <f t="shared" si="13"/>
        <v>-2.3016145654406767E-2</v>
      </c>
      <c r="J35">
        <f t="shared" si="21"/>
        <v>1.0230161456544067</v>
      </c>
      <c r="L35">
        <f t="shared" si="15"/>
        <v>66.976991758241766</v>
      </c>
      <c r="M35" s="2">
        <f t="shared" si="16"/>
        <v>67</v>
      </c>
      <c r="N35">
        <f t="shared" si="22"/>
        <v>0</v>
      </c>
      <c r="O35">
        <f t="shared" si="18"/>
        <v>-1</v>
      </c>
      <c r="P35">
        <f t="shared" si="19"/>
        <v>-1.4705882352941176E-2</v>
      </c>
    </row>
    <row r="36" spans="1:16" x14ac:dyDescent="0.25">
      <c r="A36">
        <f t="shared" si="23"/>
        <v>68</v>
      </c>
      <c r="B36">
        <v>0.68204299999999995</v>
      </c>
      <c r="C36">
        <v>70</v>
      </c>
      <c r="E36">
        <f t="shared" si="11"/>
        <v>272</v>
      </c>
      <c r="F36">
        <f t="shared" si="20"/>
        <v>0.25</v>
      </c>
      <c r="G36">
        <f t="shared" si="7"/>
        <v>-8.5851648351620291E-5</v>
      </c>
      <c r="H36">
        <f t="shared" si="8"/>
        <v>-3.4352456200607113E-4</v>
      </c>
      <c r="I36">
        <f t="shared" si="13"/>
        <v>-2.3359670216412838E-2</v>
      </c>
      <c r="J36">
        <f t="shared" si="21"/>
        <v>1.0233596702164129</v>
      </c>
      <c r="L36">
        <f t="shared" si="15"/>
        <v>67.976648351648365</v>
      </c>
      <c r="M36" s="2">
        <f t="shared" si="16"/>
        <v>68</v>
      </c>
      <c r="N36">
        <f t="shared" si="22"/>
        <v>0</v>
      </c>
      <c r="O36">
        <f t="shared" si="18"/>
        <v>-2</v>
      </c>
      <c r="P36">
        <f t="shared" si="19"/>
        <v>-2.8571428571428571E-2</v>
      </c>
    </row>
    <row r="37" spans="1:16" x14ac:dyDescent="0.25">
      <c r="A37">
        <f t="shared" si="23"/>
        <v>69</v>
      </c>
      <c r="B37">
        <v>0.692056</v>
      </c>
      <c r="C37">
        <v>70</v>
      </c>
      <c r="E37">
        <f t="shared" si="11"/>
        <v>276</v>
      </c>
      <c r="F37">
        <f t="shared" si="20"/>
        <v>0.25</v>
      </c>
      <c r="G37">
        <f t="shared" si="7"/>
        <v>-8.5851648351620291E-5</v>
      </c>
      <c r="H37">
        <f t="shared" si="8"/>
        <v>-3.4352456200607113E-4</v>
      </c>
      <c r="I37">
        <f t="shared" si="13"/>
        <v>-2.370319477841891E-2</v>
      </c>
      <c r="J37">
        <f t="shared" si="21"/>
        <v>1.023703194778419</v>
      </c>
      <c r="L37">
        <f t="shared" si="15"/>
        <v>68.976304945054949</v>
      </c>
      <c r="M37" s="2">
        <f t="shared" si="16"/>
        <v>69</v>
      </c>
      <c r="N37">
        <f t="shared" si="22"/>
        <v>0</v>
      </c>
      <c r="O37">
        <f t="shared" si="18"/>
        <v>-1</v>
      </c>
      <c r="P37">
        <f t="shared" si="19"/>
        <v>-1.4285714285714285E-2</v>
      </c>
    </row>
    <row r="38" spans="1:16" x14ac:dyDescent="0.25">
      <c r="A38">
        <f t="shared" si="23"/>
        <v>70</v>
      </c>
      <c r="B38">
        <v>0.70206999999999997</v>
      </c>
      <c r="C38">
        <v>72</v>
      </c>
      <c r="E38">
        <f t="shared" si="11"/>
        <v>280</v>
      </c>
      <c r="F38">
        <f t="shared" si="20"/>
        <v>0.25</v>
      </c>
      <c r="G38">
        <f t="shared" si="7"/>
        <v>-8.5851648351620291E-5</v>
      </c>
      <c r="H38">
        <f t="shared" si="8"/>
        <v>-3.4352456200607113E-4</v>
      </c>
      <c r="I38">
        <f t="shared" si="13"/>
        <v>-2.4046719340424978E-2</v>
      </c>
      <c r="J38">
        <f t="shared" si="21"/>
        <v>1.024046719340425</v>
      </c>
      <c r="L38">
        <f t="shared" si="15"/>
        <v>69.975961538461547</v>
      </c>
      <c r="M38" s="2">
        <f t="shared" si="16"/>
        <v>70</v>
      </c>
      <c r="N38">
        <f t="shared" si="22"/>
        <v>0</v>
      </c>
      <c r="O38">
        <f t="shared" si="18"/>
        <v>-2</v>
      </c>
      <c r="P38">
        <f>O38/C38</f>
        <v>-2.7777777777777776E-2</v>
      </c>
    </row>
    <row r="39" spans="1:16" x14ac:dyDescent="0.25">
      <c r="A39">
        <f t="shared" si="23"/>
        <v>71</v>
      </c>
      <c r="B39">
        <v>0.71208300000000002</v>
      </c>
      <c r="C39">
        <v>72</v>
      </c>
      <c r="E39">
        <f t="shared" si="11"/>
        <v>284</v>
      </c>
      <c r="F39">
        <f t="shared" si="20"/>
        <v>0.25</v>
      </c>
      <c r="G39">
        <f t="shared" si="7"/>
        <v>-8.5851648351620291E-5</v>
      </c>
      <c r="H39">
        <f t="shared" si="8"/>
        <v>-3.4352456200607113E-4</v>
      </c>
      <c r="I39">
        <f t="shared" si="13"/>
        <v>-2.4390243902431049E-2</v>
      </c>
      <c r="J39">
        <f t="shared" si="21"/>
        <v>1.0243902439024311</v>
      </c>
      <c r="L39">
        <f t="shared" si="15"/>
        <v>70.975618131868146</v>
      </c>
      <c r="M39" s="2">
        <f t="shared" si="16"/>
        <v>71</v>
      </c>
      <c r="N39">
        <f t="shared" si="22"/>
        <v>0</v>
      </c>
      <c r="O39">
        <f>M39-C39</f>
        <v>-1</v>
      </c>
      <c r="P39">
        <f t="shared" ref="P39:P53" si="24">O39/C39</f>
        <v>-1.3888888888888888E-2</v>
      </c>
    </row>
    <row r="40" spans="1:16" x14ac:dyDescent="0.25">
      <c r="A40">
        <f t="shared" ref="A40:A53" si="25">A39+1</f>
        <v>72</v>
      </c>
      <c r="B40">
        <v>0.72209699999999999</v>
      </c>
      <c r="C40">
        <v>73</v>
      </c>
      <c r="E40">
        <f t="shared" si="11"/>
        <v>288</v>
      </c>
      <c r="F40">
        <f t="shared" ref="F40:F53" si="26">A40/E40</f>
        <v>0.25</v>
      </c>
      <c r="G40">
        <f t="shared" si="7"/>
        <v>-8.5851648351620291E-5</v>
      </c>
      <c r="H40">
        <f t="shared" si="8"/>
        <v>-3.4352456200607113E-4</v>
      </c>
      <c r="I40">
        <f t="shared" si="13"/>
        <v>-2.473376846443712E-2</v>
      </c>
      <c r="J40">
        <f t="shared" ref="J40:J53" si="27">1-I40</f>
        <v>1.0247337684644371</v>
      </c>
      <c r="L40">
        <f t="shared" si="15"/>
        <v>71.97527472527473</v>
      </c>
      <c r="M40" s="2">
        <f t="shared" si="16"/>
        <v>72</v>
      </c>
      <c r="N40">
        <f t="shared" ref="N40:N53" si="28">M40-A40</f>
        <v>0</v>
      </c>
      <c r="O40">
        <f t="shared" ref="O40:O53" si="29">M40-C40</f>
        <v>-1</v>
      </c>
      <c r="P40">
        <f t="shared" si="24"/>
        <v>-1.3698630136986301E-2</v>
      </c>
    </row>
    <row r="41" spans="1:16" x14ac:dyDescent="0.25">
      <c r="A41">
        <f t="shared" si="25"/>
        <v>73</v>
      </c>
      <c r="B41">
        <v>0.73211000000000004</v>
      </c>
      <c r="C41">
        <v>73</v>
      </c>
      <c r="E41">
        <f t="shared" si="11"/>
        <v>292</v>
      </c>
      <c r="F41">
        <f t="shared" si="26"/>
        <v>0.25</v>
      </c>
      <c r="G41">
        <f t="shared" si="7"/>
        <v>-8.5851648351620291E-5</v>
      </c>
      <c r="H41">
        <f t="shared" si="8"/>
        <v>-3.4352456200607113E-4</v>
      </c>
      <c r="I41">
        <f t="shared" si="13"/>
        <v>-2.5077293026443192E-2</v>
      </c>
      <c r="J41">
        <f t="shared" si="27"/>
        <v>1.0250772930264431</v>
      </c>
      <c r="L41">
        <f t="shared" si="15"/>
        <v>72.974931318681328</v>
      </c>
      <c r="M41" s="2">
        <f t="shared" si="16"/>
        <v>73</v>
      </c>
      <c r="N41">
        <f t="shared" si="28"/>
        <v>0</v>
      </c>
      <c r="O41">
        <f t="shared" si="29"/>
        <v>0</v>
      </c>
      <c r="P41">
        <f t="shared" si="24"/>
        <v>0</v>
      </c>
    </row>
    <row r="42" spans="1:16" x14ac:dyDescent="0.25">
      <c r="A42">
        <f t="shared" si="25"/>
        <v>74</v>
      </c>
      <c r="B42">
        <v>0.74212400000000001</v>
      </c>
      <c r="C42">
        <v>75</v>
      </c>
      <c r="E42">
        <f t="shared" si="11"/>
        <v>296</v>
      </c>
      <c r="F42">
        <f t="shared" si="26"/>
        <v>0.25</v>
      </c>
      <c r="G42">
        <f t="shared" si="7"/>
        <v>-8.5851648351620291E-5</v>
      </c>
      <c r="H42">
        <f t="shared" si="8"/>
        <v>-3.4352456200607113E-4</v>
      </c>
      <c r="I42">
        <f t="shared" si="13"/>
        <v>-2.5420817588449263E-2</v>
      </c>
      <c r="J42">
        <f t="shared" si="27"/>
        <v>1.0254208175884492</v>
      </c>
      <c r="L42">
        <f t="shared" si="15"/>
        <v>73.974587912087927</v>
      </c>
      <c r="M42" s="2">
        <f t="shared" si="16"/>
        <v>74</v>
      </c>
      <c r="N42">
        <f t="shared" si="28"/>
        <v>0</v>
      </c>
      <c r="O42">
        <f t="shared" si="29"/>
        <v>-1</v>
      </c>
      <c r="P42">
        <f t="shared" si="24"/>
        <v>-1.3333333333333334E-2</v>
      </c>
    </row>
    <row r="43" spans="1:16" x14ac:dyDescent="0.25">
      <c r="A43">
        <f t="shared" si="25"/>
        <v>75</v>
      </c>
      <c r="B43">
        <v>0.75213700000000006</v>
      </c>
      <c r="C43">
        <v>75</v>
      </c>
      <c r="E43">
        <f t="shared" si="11"/>
        <v>300</v>
      </c>
      <c r="F43">
        <f t="shared" si="26"/>
        <v>0.25</v>
      </c>
      <c r="G43">
        <f t="shared" si="7"/>
        <v>-8.5851648351620291E-5</v>
      </c>
      <c r="H43">
        <f t="shared" si="8"/>
        <v>-3.4352456200607113E-4</v>
      </c>
      <c r="I43">
        <f t="shared" si="13"/>
        <v>-2.5764342150455335E-2</v>
      </c>
      <c r="J43">
        <f t="shared" si="27"/>
        <v>1.0257643421504554</v>
      </c>
      <c r="L43">
        <f t="shared" si="15"/>
        <v>74.974244505494511</v>
      </c>
      <c r="M43" s="2">
        <f t="shared" si="16"/>
        <v>75</v>
      </c>
      <c r="N43">
        <f t="shared" si="28"/>
        <v>0</v>
      </c>
      <c r="O43">
        <f t="shared" si="29"/>
        <v>0</v>
      </c>
      <c r="P43">
        <f t="shared" si="24"/>
        <v>0</v>
      </c>
    </row>
    <row r="44" spans="1:16" x14ac:dyDescent="0.25">
      <c r="A44">
        <f t="shared" si="25"/>
        <v>76</v>
      </c>
      <c r="B44">
        <v>0.76215100000000002</v>
      </c>
      <c r="C44">
        <v>77</v>
      </c>
      <c r="E44">
        <f t="shared" si="11"/>
        <v>304</v>
      </c>
      <c r="F44">
        <f t="shared" si="26"/>
        <v>0.25</v>
      </c>
      <c r="G44">
        <f t="shared" si="7"/>
        <v>-8.5851648351620291E-5</v>
      </c>
      <c r="H44">
        <f t="shared" si="8"/>
        <v>-3.4352456200607113E-4</v>
      </c>
      <c r="I44">
        <f t="shared" si="13"/>
        <v>-2.6107866712461406E-2</v>
      </c>
      <c r="J44">
        <f t="shared" si="27"/>
        <v>1.0261078667124615</v>
      </c>
      <c r="L44">
        <f t="shared" si="15"/>
        <v>75.973901098901109</v>
      </c>
      <c r="M44" s="2">
        <f t="shared" si="16"/>
        <v>76</v>
      </c>
      <c r="N44">
        <f t="shared" si="28"/>
        <v>0</v>
      </c>
      <c r="O44">
        <f t="shared" si="29"/>
        <v>-1</v>
      </c>
      <c r="P44">
        <f t="shared" si="24"/>
        <v>-1.2987012987012988E-2</v>
      </c>
    </row>
    <row r="45" spans="1:16" x14ac:dyDescent="0.25">
      <c r="A45">
        <f t="shared" si="25"/>
        <v>77</v>
      </c>
      <c r="B45">
        <v>0.77216399999999996</v>
      </c>
      <c r="C45">
        <v>77</v>
      </c>
      <c r="E45">
        <f t="shared" si="11"/>
        <v>308</v>
      </c>
      <c r="F45">
        <f t="shared" si="26"/>
        <v>0.25</v>
      </c>
      <c r="G45">
        <f t="shared" si="7"/>
        <v>-8.5851648351620291E-5</v>
      </c>
      <c r="H45">
        <f t="shared" si="8"/>
        <v>-3.4352456200607113E-4</v>
      </c>
      <c r="I45">
        <f t="shared" si="13"/>
        <v>-2.6451391274467478E-2</v>
      </c>
      <c r="J45">
        <f t="shared" si="27"/>
        <v>1.0264513912744675</v>
      </c>
      <c r="L45">
        <f t="shared" si="15"/>
        <v>76.973557692307708</v>
      </c>
      <c r="M45" s="2">
        <f t="shared" si="16"/>
        <v>77</v>
      </c>
      <c r="N45">
        <f t="shared" si="28"/>
        <v>0</v>
      </c>
      <c r="O45">
        <f t="shared" si="29"/>
        <v>0</v>
      </c>
      <c r="P45">
        <f t="shared" si="24"/>
        <v>0</v>
      </c>
    </row>
    <row r="46" spans="1:16" x14ac:dyDescent="0.25">
      <c r="A46">
        <f t="shared" si="25"/>
        <v>78</v>
      </c>
      <c r="B46">
        <v>0.78217800000000004</v>
      </c>
      <c r="C46">
        <v>79</v>
      </c>
      <c r="E46">
        <f t="shared" si="11"/>
        <v>312</v>
      </c>
      <c r="F46">
        <f t="shared" si="26"/>
        <v>0.25</v>
      </c>
      <c r="G46">
        <f t="shared" si="7"/>
        <v>-8.5851648351620291E-5</v>
      </c>
      <c r="H46">
        <f t="shared" si="8"/>
        <v>-3.4352456200607113E-4</v>
      </c>
      <c r="I46">
        <f t="shared" si="13"/>
        <v>-2.6794915836473549E-2</v>
      </c>
      <c r="J46">
        <f t="shared" si="27"/>
        <v>1.0267949158364735</v>
      </c>
      <c r="L46">
        <f t="shared" si="15"/>
        <v>77.973214285714292</v>
      </c>
      <c r="M46" s="2">
        <f t="shared" si="16"/>
        <v>78</v>
      </c>
      <c r="N46">
        <f t="shared" si="28"/>
        <v>0</v>
      </c>
      <c r="O46">
        <f t="shared" si="29"/>
        <v>-1</v>
      </c>
      <c r="P46">
        <f t="shared" si="24"/>
        <v>-1.2658227848101266E-2</v>
      </c>
    </row>
    <row r="47" spans="1:16" x14ac:dyDescent="0.25">
      <c r="A47">
        <f t="shared" si="25"/>
        <v>79</v>
      </c>
      <c r="B47">
        <v>0.79219099999999998</v>
      </c>
      <c r="C47">
        <v>79</v>
      </c>
      <c r="E47">
        <f t="shared" si="11"/>
        <v>316</v>
      </c>
      <c r="F47">
        <f t="shared" si="26"/>
        <v>0.25</v>
      </c>
      <c r="G47">
        <f t="shared" si="7"/>
        <v>-8.5851648351620291E-5</v>
      </c>
      <c r="H47">
        <f t="shared" si="8"/>
        <v>-3.4352456200607113E-4</v>
      </c>
      <c r="I47">
        <f t="shared" si="13"/>
        <v>-2.7138440398479621E-2</v>
      </c>
      <c r="J47">
        <f t="shared" si="27"/>
        <v>1.0271384403984796</v>
      </c>
      <c r="L47">
        <f t="shared" si="15"/>
        <v>78.97287087912089</v>
      </c>
      <c r="M47" s="2">
        <f t="shared" si="16"/>
        <v>79</v>
      </c>
      <c r="N47">
        <f t="shared" si="28"/>
        <v>0</v>
      </c>
      <c r="O47">
        <f t="shared" si="29"/>
        <v>0</v>
      </c>
      <c r="P47">
        <f t="shared" si="24"/>
        <v>0</v>
      </c>
    </row>
    <row r="48" spans="1:16" x14ac:dyDescent="0.25">
      <c r="A48">
        <f t="shared" si="25"/>
        <v>80</v>
      </c>
      <c r="B48">
        <v>0.80220499999999995</v>
      </c>
      <c r="C48">
        <v>81</v>
      </c>
      <c r="E48">
        <f t="shared" si="11"/>
        <v>320</v>
      </c>
      <c r="F48">
        <f t="shared" si="26"/>
        <v>0.25</v>
      </c>
      <c r="G48">
        <f t="shared" si="7"/>
        <v>-8.5851648351620291E-5</v>
      </c>
      <c r="H48">
        <f t="shared" si="8"/>
        <v>-3.4352456200607113E-4</v>
      </c>
      <c r="I48">
        <f t="shared" si="13"/>
        <v>-2.7481964960485689E-2</v>
      </c>
      <c r="J48">
        <f t="shared" si="27"/>
        <v>1.0274819649604856</v>
      </c>
      <c r="L48">
        <f t="shared" si="15"/>
        <v>79.972527472527474</v>
      </c>
      <c r="M48" s="2">
        <f t="shared" si="16"/>
        <v>80</v>
      </c>
      <c r="N48">
        <f t="shared" si="28"/>
        <v>0</v>
      </c>
      <c r="O48">
        <f t="shared" si="29"/>
        <v>-1</v>
      </c>
      <c r="P48">
        <f t="shared" si="24"/>
        <v>-1.2345679012345678E-2</v>
      </c>
    </row>
    <row r="49" spans="1:16" x14ac:dyDescent="0.25">
      <c r="A49">
        <f t="shared" si="25"/>
        <v>81</v>
      </c>
      <c r="B49">
        <v>0.812218</v>
      </c>
      <c r="C49">
        <v>81</v>
      </c>
      <c r="E49">
        <f t="shared" si="11"/>
        <v>324</v>
      </c>
      <c r="F49">
        <f t="shared" si="26"/>
        <v>0.25</v>
      </c>
      <c r="G49">
        <f t="shared" si="7"/>
        <v>-8.5851648351620291E-5</v>
      </c>
      <c r="H49">
        <f t="shared" si="8"/>
        <v>-3.4352456200607113E-4</v>
      </c>
      <c r="I49">
        <f t="shared" si="13"/>
        <v>-2.782548952249176E-2</v>
      </c>
      <c r="J49">
        <f t="shared" si="27"/>
        <v>1.0278254895224919</v>
      </c>
      <c r="L49">
        <f t="shared" si="15"/>
        <v>80.972184065934073</v>
      </c>
      <c r="M49" s="2">
        <f t="shared" si="16"/>
        <v>81</v>
      </c>
      <c r="N49">
        <f t="shared" si="28"/>
        <v>0</v>
      </c>
      <c r="O49">
        <f t="shared" si="29"/>
        <v>0</v>
      </c>
      <c r="P49">
        <f t="shared" si="24"/>
        <v>0</v>
      </c>
    </row>
    <row r="50" spans="1:16" x14ac:dyDescent="0.25">
      <c r="A50">
        <f t="shared" si="25"/>
        <v>82</v>
      </c>
      <c r="B50">
        <v>0.82223199999999996</v>
      </c>
      <c r="C50">
        <v>83</v>
      </c>
      <c r="E50">
        <f t="shared" si="11"/>
        <v>328</v>
      </c>
      <c r="F50">
        <f t="shared" si="26"/>
        <v>0.25</v>
      </c>
      <c r="G50">
        <f t="shared" si="7"/>
        <v>-8.5851648351620291E-5</v>
      </c>
      <c r="H50">
        <f t="shared" si="8"/>
        <v>-3.4352456200607113E-4</v>
      </c>
      <c r="I50">
        <f t="shared" si="13"/>
        <v>-2.8169014084497832E-2</v>
      </c>
      <c r="J50">
        <f t="shared" si="27"/>
        <v>1.0281690140844979</v>
      </c>
      <c r="L50">
        <f t="shared" si="15"/>
        <v>81.971840659340671</v>
      </c>
      <c r="M50" s="2">
        <f t="shared" si="16"/>
        <v>82</v>
      </c>
      <c r="N50">
        <f t="shared" si="28"/>
        <v>0</v>
      </c>
      <c r="O50">
        <f t="shared" si="29"/>
        <v>-1</v>
      </c>
      <c r="P50">
        <f t="shared" si="24"/>
        <v>-1.2048192771084338E-2</v>
      </c>
    </row>
    <row r="51" spans="1:16" x14ac:dyDescent="0.25">
      <c r="A51">
        <f t="shared" si="25"/>
        <v>83</v>
      </c>
      <c r="B51">
        <v>0.83224500000000001</v>
      </c>
      <c r="C51">
        <v>83</v>
      </c>
      <c r="E51">
        <f t="shared" si="11"/>
        <v>332</v>
      </c>
      <c r="F51">
        <f t="shared" si="26"/>
        <v>0.25</v>
      </c>
      <c r="G51">
        <f t="shared" si="7"/>
        <v>-8.5851648351620291E-5</v>
      </c>
      <c r="H51">
        <f t="shared" si="8"/>
        <v>-3.4352456200607113E-4</v>
      </c>
      <c r="I51">
        <f t="shared" si="13"/>
        <v>-2.8512538646503903E-2</v>
      </c>
      <c r="J51">
        <f t="shared" si="27"/>
        <v>1.0285125386465039</v>
      </c>
      <c r="L51">
        <f t="shared" si="15"/>
        <v>82.971497252747255</v>
      </c>
      <c r="M51" s="2">
        <f t="shared" si="16"/>
        <v>83</v>
      </c>
      <c r="N51">
        <f t="shared" si="28"/>
        <v>0</v>
      </c>
      <c r="O51">
        <f t="shared" si="29"/>
        <v>0</v>
      </c>
      <c r="P51">
        <f t="shared" si="24"/>
        <v>0</v>
      </c>
    </row>
    <row r="52" spans="1:16" x14ac:dyDescent="0.25">
      <c r="A52">
        <f t="shared" si="25"/>
        <v>84</v>
      </c>
      <c r="B52">
        <v>0.84225899999999998</v>
      </c>
      <c r="C52">
        <v>85</v>
      </c>
      <c r="E52">
        <f t="shared" si="11"/>
        <v>336</v>
      </c>
      <c r="F52">
        <f t="shared" si="26"/>
        <v>0.25</v>
      </c>
      <c r="G52">
        <f t="shared" si="7"/>
        <v>-8.5851648351620291E-5</v>
      </c>
      <c r="H52">
        <f t="shared" si="8"/>
        <v>-3.4352456200607113E-4</v>
      </c>
      <c r="I52">
        <f t="shared" si="13"/>
        <v>-2.8856063208509974E-2</v>
      </c>
      <c r="J52">
        <f t="shared" si="27"/>
        <v>1.02885606320851</v>
      </c>
      <c r="L52">
        <f t="shared" si="15"/>
        <v>83.971153846153854</v>
      </c>
      <c r="M52" s="2">
        <f t="shared" si="16"/>
        <v>84</v>
      </c>
      <c r="N52">
        <f t="shared" si="28"/>
        <v>0</v>
      </c>
      <c r="O52">
        <f t="shared" si="29"/>
        <v>-1</v>
      </c>
      <c r="P52">
        <f t="shared" si="24"/>
        <v>-1.1764705882352941E-2</v>
      </c>
    </row>
    <row r="53" spans="1:16" x14ac:dyDescent="0.25">
      <c r="A53">
        <f t="shared" si="25"/>
        <v>85</v>
      </c>
      <c r="B53">
        <v>0.85227200000000003</v>
      </c>
      <c r="C53">
        <v>85</v>
      </c>
      <c r="E53">
        <f t="shared" si="11"/>
        <v>340</v>
      </c>
      <c r="F53">
        <f t="shared" si="26"/>
        <v>0.25</v>
      </c>
      <c r="G53">
        <f t="shared" si="7"/>
        <v>-8.5851648351620291E-5</v>
      </c>
      <c r="H53">
        <f t="shared" si="8"/>
        <v>-3.4352456200607113E-4</v>
      </c>
      <c r="I53">
        <f t="shared" si="13"/>
        <v>-2.9199587770516046E-2</v>
      </c>
      <c r="J53">
        <f t="shared" si="27"/>
        <v>1.029199587770516</v>
      </c>
      <c r="L53">
        <f>$L$54 * E53</f>
        <v>84.970810439560452</v>
      </c>
      <c r="M53" s="2">
        <f>_xlfn.FLOOR.MATH( L53+$L$55,1,)</f>
        <v>85</v>
      </c>
      <c r="N53">
        <f t="shared" si="28"/>
        <v>0</v>
      </c>
      <c r="O53">
        <f t="shared" si="29"/>
        <v>0</v>
      </c>
      <c r="P53">
        <f t="shared" si="24"/>
        <v>0</v>
      </c>
    </row>
    <row r="54" spans="1:16" x14ac:dyDescent="0.25">
      <c r="E54" t="s">
        <v>3</v>
      </c>
      <c r="F54">
        <f>AVERAGE(F2:F53)</f>
        <v>0.24991414835164838</v>
      </c>
      <c r="I54">
        <f>AVERAGE(I18:I53)</f>
        <v>-2.3187907935409799E-2</v>
      </c>
      <c r="J54">
        <f>AVERAGE(J18:J53)</f>
        <v>1.0231879079354096</v>
      </c>
      <c r="L54">
        <f>F54</f>
        <v>0.24991414835164838</v>
      </c>
      <c r="P54">
        <f>AVERAGE(P2:P53)</f>
        <v>-9.7309353796063997E-3</v>
      </c>
    </row>
    <row r="55" spans="1:16" x14ac:dyDescent="0.25">
      <c r="L55">
        <f>L56</f>
        <v>0.99725563900000003</v>
      </c>
      <c r="P55">
        <f>P54+J54</f>
        <v>1.0134569725558031</v>
      </c>
    </row>
    <row r="56" spans="1:16" x14ac:dyDescent="0.25">
      <c r="L56">
        <v>0.99725563900000003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BCHROM INSTRUMENTAL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Bassem El-Behaidy</dc:creator>
  <cp:lastModifiedBy>Bassem El-Behaidy</cp:lastModifiedBy>
  <dcterms:created xsi:type="dcterms:W3CDTF">2022-10-24T23:08:01Z</dcterms:created>
  <dcterms:modified xsi:type="dcterms:W3CDTF">2022-10-28T01:14:17Z</dcterms:modified>
</cp:coreProperties>
</file>